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unitedwayofthemidlands-my.sharepoint.com/personal/cmoyer_uway_org/Documents/Documents/CoC/"/>
    </mc:Choice>
  </mc:AlternateContent>
  <xr:revisionPtr revIDLastSave="0" documentId="8_{ECBB1FD3-EB6C-47A4-9F54-0EF7A3511E64}" xr6:coauthVersionLast="47" xr6:coauthVersionMax="47" xr10:uidLastSave="{00000000-0000-0000-0000-000000000000}"/>
  <bookViews>
    <workbookView xWindow="13455" yWindow="-16320" windowWidth="29040" windowHeight="15840" xr2:uid="{00000000-000D-0000-FFFF-FFFF00000000}"/>
  </bookViews>
  <sheets>
    <sheet name="Instructions" sheetId="9" r:id="rId1"/>
    <sheet name="PSH Project" sheetId="5" r:id="rId2"/>
    <sheet name="RRH Project" sheetId="6" r:id="rId3"/>
    <sheet name="1ST Year Projects " sheetId="8" state="hidden" r:id="rId4"/>
  </sheets>
  <definedNames>
    <definedName name="_xlnm.Print_Area" localSheetId="0">Instructions!$A$1:$A$24</definedName>
    <definedName name="_xlnm.Print_Area" localSheetId="1">'PSH Project'!$A$2:$I$65</definedName>
    <definedName name="_xlnm.Print_Area" localSheetId="2">'RRH Project'!$A$2:$I$62</definedName>
    <definedName name="_xlnm.Print_Titles" localSheetId="1">'PSH Project'!$15:$15</definedName>
    <definedName name="Text55" localSheetId="1">'PSH Project'!#REF!</definedName>
    <definedName name="Z_0E6EAB39_62FC_4911_882B_D09724AE24EE_.wvu.PrintArea" localSheetId="1" hidden="1">'PSH Project'!$A$2:$I$54</definedName>
    <definedName name="Z_0E6EAB39_62FC_4911_882B_D09724AE24EE_.wvu.PrintTitles" localSheetId="1" hidden="1">'PSH Project'!#REF!</definedName>
    <definedName name="Z_1C38CC1D_443C_4FB6_968C_5069B224AE62_.wvu.PrintArea" localSheetId="1" hidden="1">'PSH Project'!$A$2:$I$54</definedName>
    <definedName name="Z_1C38CC1D_443C_4FB6_968C_5069B224AE62_.wvu.PrintTitles" localSheetId="1" hidden="1">'PSH Project'!#REF!</definedName>
    <definedName name="Z_1C5E78B3_1683_4727_A477_7CA85478CB00_.wvu.PrintArea" localSheetId="1" hidden="1">'PSH Project'!$A$15:$B$19</definedName>
    <definedName name="Z_1C5E78B3_1683_4727_A477_7CA85478CB00_.wvu.PrintTitles" localSheetId="1" hidden="1">'PSH Project'!#REF!</definedName>
    <definedName name="Z_86663384_8A30_4484_8C44_D42307FED964_.wvu.PrintArea" localSheetId="1" hidden="1">'PSH Project'!$A$2:$I$54</definedName>
    <definedName name="Z_86663384_8A30_4484_8C44_D42307FED964_.wvu.PrintTitles" localSheetId="1" hidden="1">'PSH Project'!#REF!</definedName>
    <definedName name="Z_C3EBE005_D463_4ADF_B405_101CE6C57188_.wvu.PrintArea" localSheetId="1" hidden="1">'PSH Project'!$A$2:$I$54</definedName>
    <definedName name="Z_C3EBE005_D463_4ADF_B405_101CE6C57188_.wvu.PrintTitles" localSheetId="1" hidden="1">'PSH Project'!#REF!</definedName>
    <definedName name="Z_D20F8D14_3FF0_4049_AF4F_E77DB0AD11D5_.wvu.PrintArea" localSheetId="1" hidden="1">'PSH Project'!$A$2:$I$54</definedName>
    <definedName name="Z_D20F8D14_3FF0_4049_AF4F_E77DB0AD11D5_.wvu.PrintTitles" localSheetId="1" hidden="1">'PSH Project'!#REF!</definedName>
    <definedName name="Z_FEB71B77_7844_4F72_9B5C_E8A46DC42546_.wvu.PrintArea" localSheetId="1" hidden="1">'PSH Project'!$A$2:$I$54</definedName>
    <definedName name="Z_FEB71B77_7844_4F72_9B5C_E8A46DC42546_.wvu.PrintTitles" localSheetId="1" hidden="1">'PSH Project'!#REF!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5" l="1"/>
  <c r="H27" i="5"/>
  <c r="H27" i="6"/>
  <c r="E40" i="6" l="1"/>
  <c r="E35" i="5" l="1"/>
  <c r="F30" i="6" l="1"/>
  <c r="I60" i="6" l="1"/>
  <c r="I63" i="5" l="1"/>
  <c r="H60" i="6" l="1"/>
  <c r="G12" i="5" l="1"/>
  <c r="G12" i="6"/>
  <c r="I49" i="6"/>
  <c r="I52" i="5"/>
  <c r="H55" i="5" l="1"/>
  <c r="F55" i="5" l="1"/>
  <c r="F52" i="6" l="1"/>
  <c r="F36" i="6"/>
  <c r="F41" i="6" l="1"/>
  <c r="H63" i="5"/>
  <c r="F44" i="5"/>
  <c r="F30" i="5"/>
  <c r="H36" i="5" l="1"/>
  <c r="F39" i="5"/>
  <c r="H30" i="6"/>
  <c r="E43" i="8"/>
  <c r="H49" i="6" l="1"/>
  <c r="F39" i="8"/>
  <c r="F32" i="8"/>
  <c r="F29" i="8"/>
  <c r="H59" i="8"/>
  <c r="F10" i="8" s="1"/>
  <c r="I51" i="8"/>
  <c r="I59" i="8" s="1"/>
  <c r="G10" i="8" s="1"/>
  <c r="H51" i="8"/>
  <c r="F9" i="8" s="1"/>
  <c r="I27" i="8"/>
  <c r="G8" i="8" s="1"/>
  <c r="H27" i="8"/>
  <c r="F8" i="8" s="1"/>
  <c r="G9" i="8" l="1"/>
  <c r="G11" i="8" s="1"/>
  <c r="F11" i="8"/>
  <c r="H52" i="5" l="1"/>
  <c r="G10" i="6" l="1"/>
  <c r="F10" i="6"/>
  <c r="F11" i="6" l="1"/>
  <c r="G11" i="6"/>
  <c r="G9" i="6"/>
  <c r="G13" i="6" s="1"/>
  <c r="G14" i="6" s="1"/>
  <c r="F11" i="5"/>
  <c r="F13" i="6" l="1"/>
  <c r="G11" i="5"/>
  <c r="F10" i="5"/>
  <c r="G9" i="5"/>
  <c r="G10" i="5"/>
  <c r="G13" i="5" l="1"/>
  <c r="F13"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Jim Ward</author>
  </authors>
  <commentList>
    <comment ref="B32" authorId="0" shapeId="0" xr:uid="{00000000-0006-0000-0300-000001000000}">
      <text>
        <r>
          <rPr>
            <b/>
            <sz val="9"/>
            <color indexed="81"/>
            <rFont val="Tahoma"/>
            <family val="2"/>
          </rPr>
          <t>Jim Ward:</t>
        </r>
        <r>
          <rPr>
            <sz val="9"/>
            <color indexed="81"/>
            <rFont val="Tahoma"/>
            <family val="2"/>
          </rPr>
          <t xml:space="preserve">
Put on PSH ScoreCard</t>
        </r>
      </text>
    </comment>
    <comment ref="C39" authorId="0" shapeId="0" xr:uid="{00000000-0006-0000-0300-000002000000}">
      <text>
        <r>
          <rPr>
            <b/>
            <sz val="9"/>
            <color indexed="81"/>
            <rFont val="Tahoma"/>
            <family val="2"/>
          </rPr>
          <t>Jim Ward:</t>
        </r>
        <r>
          <rPr>
            <sz val="9"/>
            <color indexed="81"/>
            <rFont val="Tahoma"/>
            <family val="2"/>
          </rPr>
          <t xml:space="preserve">
Units not Participants.</t>
        </r>
      </text>
    </comment>
  </commentList>
</comments>
</file>

<file path=xl/sharedStrings.xml><?xml version="1.0" encoding="utf-8"?>
<sst xmlns="http://schemas.openxmlformats.org/spreadsheetml/2006/main" count="470" uniqueCount="272">
  <si>
    <t>Midlands Area Consortium for the Homeless</t>
  </si>
  <si>
    <t xml:space="preserve">The purpose of performance monitoring is to determine how the projects are going and begin the process of performance improvement of their CoC Projects.  </t>
  </si>
  <si>
    <t>Please pay special attention to the instructions on the Tool.</t>
  </si>
  <si>
    <t>Instructions:</t>
  </si>
  <si>
    <t>Scorers will need:</t>
  </si>
  <si>
    <t>·        Access to HMIS</t>
  </si>
  <si>
    <t>·        Access to the SAGE Repository.</t>
  </si>
  <si>
    <t>·        Access to eLOCCS</t>
  </si>
  <si>
    <t>·        Access to the Project's Policies and Procedures</t>
  </si>
  <si>
    <t xml:space="preserve"> #</t>
  </si>
  <si>
    <t>Overview</t>
  </si>
  <si>
    <t>Where to find information</t>
  </si>
  <si>
    <t>Formula Information</t>
  </si>
  <si>
    <t>PROJECT
DATA</t>
  </si>
  <si>
    <t>Scoring Criteria</t>
  </si>
  <si>
    <t xml:space="preserve">Max Pts
Possible </t>
  </si>
  <si>
    <t>PROJECT
SCORE</t>
  </si>
  <si>
    <t xml:space="preserve">Midlands Area Consortium for the Homeless 
Permanent Supportive Housing (PSH) CoC Project 
Annual Performance Monitoring 
</t>
  </si>
  <si>
    <t>AGENCY NAME:</t>
  </si>
  <si>
    <t>PROJECT NAME:</t>
  </si>
  <si>
    <t>COMPONENT TYPE</t>
  </si>
  <si>
    <t>FIRST TIME RENEWALS ONLY: NUMBER OF QUARTERS  THE PROJECT HAS OPERATED</t>
  </si>
  <si>
    <t>REPORTING PERIOD:</t>
  </si>
  <si>
    <t>Insert Dates Most Recent APR Covers</t>
  </si>
  <si>
    <t>Scorecard Summary</t>
  </si>
  <si>
    <t>Rating Category</t>
  </si>
  <si>
    <t xml:space="preserve">Maximum Points </t>
  </si>
  <si>
    <r>
      <t xml:space="preserve">Project Score
</t>
    </r>
    <r>
      <rPr>
        <i/>
        <sz val="11"/>
        <color indexed="8"/>
        <rFont val="Calibri"/>
        <family val="2"/>
      </rPr>
      <t>(This section auto-populates as card is completed)</t>
    </r>
  </si>
  <si>
    <t>1. HMIS Data Quality</t>
  </si>
  <si>
    <t xml:space="preserve">2. Project Performance </t>
  </si>
  <si>
    <t xml:space="preserve">3. Grant Management </t>
  </si>
  <si>
    <t>4. Participant File Review</t>
  </si>
  <si>
    <t>Total Points</t>
  </si>
  <si>
    <t>Score Adjusted to 100 pts. Scale</t>
  </si>
  <si>
    <t xml:space="preserve"> 1: HMIS (Or Comparable Database) Data Quality</t>
  </si>
  <si>
    <t>1. Overview of HMIS (Or Comparable Database) Data Quality 
► HMIS participation and data quality are priorities for both MACH and the U.S. Department of Housing and Urban Development (HUD). Accurate, complete, and timely data is crucial to determine how projects are contributing to ending homelessness.
► High quality data is the key to understanding what projects are doing, and how project management, MACH, and HUD can make decisions about the project.</t>
  </si>
  <si>
    <r>
      <rPr>
        <b/>
        <sz val="11"/>
        <color indexed="8"/>
        <rFont val="Calibri"/>
        <family val="2"/>
      </rPr>
      <t xml:space="preserve">Data Completeness
</t>
    </r>
    <r>
      <rPr>
        <sz val="11"/>
        <color theme="1"/>
        <rFont val="Calibri"/>
        <family val="2"/>
        <scheme val="minor"/>
      </rPr>
      <t>The CoC is monitored by HUD for Data Quality, including completeness.</t>
    </r>
    <r>
      <rPr>
        <b/>
        <sz val="11"/>
        <color indexed="8"/>
        <rFont val="Calibri"/>
        <family val="2"/>
      </rPr>
      <t xml:space="preserve"> </t>
    </r>
    <r>
      <rPr>
        <b/>
        <sz val="10"/>
        <color indexed="8"/>
        <rFont val="Calibri"/>
        <family val="2"/>
      </rPr>
      <t xml:space="preserve">
</t>
    </r>
    <r>
      <rPr>
        <i/>
        <sz val="11"/>
        <color indexed="8"/>
        <rFont val="Calibri"/>
        <family val="2"/>
      </rPr>
      <t>Does the Project have any Universal Data Element with an error rate greater than 5% ?</t>
    </r>
  </si>
  <si>
    <t xml:space="preserve">Attach Sage APR Upload
Review the data in the "% of Error Rate" column of Q06a. and Q06b.
Enter the highest number that appears in these columns in cell F19. The Social Security Number error rate may be disregarded. 
</t>
  </si>
  <si>
    <r>
      <rPr>
        <i/>
        <sz val="11"/>
        <color theme="1"/>
        <rFont val="Calibri"/>
        <family val="2"/>
        <scheme val="minor"/>
      </rPr>
      <t xml:space="preserve">Error Rate </t>
    </r>
    <r>
      <rPr>
        <sz val="11"/>
        <color theme="1"/>
        <rFont val="Calibri"/>
        <family val="2"/>
        <scheme val="minor"/>
      </rPr>
      <t xml:space="preserve">
• &lt;2% → 5 pts  
•  2 &lt; 5% → 3 pts  
• &gt; 5.1% → 0 pts
</t>
    </r>
  </si>
  <si>
    <r>
      <rPr>
        <b/>
        <sz val="11"/>
        <rFont val="Calibri"/>
        <family val="2"/>
      </rPr>
      <t>Timeliness of Data Entry: Entry Assessments</t>
    </r>
    <r>
      <rPr>
        <sz val="11"/>
        <rFont val="Calibri"/>
        <family val="2"/>
      </rPr>
      <t xml:space="preserve">
MACH requires CoC Program-funded projects to perform an Entry Assessment no more than 3 days after determining eligibility. 
</t>
    </r>
    <r>
      <rPr>
        <i/>
        <sz val="11"/>
        <rFont val="Calibri"/>
        <family val="2"/>
      </rPr>
      <t xml:space="preserve">
Does the project have outstanding Entry Assessments?</t>
    </r>
  </si>
  <si>
    <t xml:space="preserve">Attach Sage APR Upload
Review Q06c., row labeled
"Income and Sources at Start", column labeled "Error Count." Enter the number that appears. 
</t>
  </si>
  <si>
    <t>N/A</t>
  </si>
  <si>
    <r>
      <rPr>
        <i/>
        <sz val="11"/>
        <color indexed="8"/>
        <rFont val="Calibri"/>
        <family val="2"/>
      </rPr>
      <t xml:space="preserve">Timeliness of  Entry Assessments </t>
    </r>
    <r>
      <rPr>
        <sz val="11"/>
        <color theme="1"/>
        <rFont val="Calibri"/>
        <family val="2"/>
        <scheme val="minor"/>
      </rPr>
      <t xml:space="preserve">
• </t>
    </r>
    <r>
      <rPr>
        <sz val="11"/>
        <color indexed="8"/>
        <rFont val="Calibri"/>
        <family val="2"/>
      </rPr>
      <t>Zero (0) outstanding Entry Assessments</t>
    </r>
    <r>
      <rPr>
        <u/>
        <sz val="11"/>
        <color indexed="8"/>
        <rFont val="Calibri"/>
        <family val="2"/>
      </rPr>
      <t xml:space="preserve"> </t>
    </r>
    <r>
      <rPr>
        <sz val="11"/>
        <color theme="1"/>
        <rFont val="Calibri"/>
        <family val="2"/>
        <scheme val="minor"/>
      </rPr>
      <t xml:space="preserve"> →</t>
    </r>
    <r>
      <rPr>
        <sz val="11"/>
        <rFont val="Calibri"/>
        <family val="2"/>
        <scheme val="minor"/>
      </rPr>
      <t xml:space="preserve"> 4 pts</t>
    </r>
    <r>
      <rPr>
        <sz val="11"/>
        <color rgb="FFFF0000"/>
        <rFont val="Calibri"/>
        <family val="2"/>
        <scheme val="minor"/>
      </rPr>
      <t xml:space="preserve"> </t>
    </r>
    <r>
      <rPr>
        <sz val="11"/>
        <color theme="1"/>
        <rFont val="Calibri"/>
        <family val="2"/>
        <scheme val="minor"/>
      </rPr>
      <t xml:space="preserve"> 
• &gt;0 outstanding Entry Assessments  → 0 pts</t>
    </r>
  </si>
  <si>
    <t xml:space="preserve">Timeliness of Data Entry: Annual Assessments
MACH requires CoC Program-funded projects to perform an annual assessment no more than 30 days before or after the anniversary of the
Participant’s Project Entry Date.
Does the Project have outstanding Annual Assessments?
</t>
  </si>
  <si>
    <t>Attach Sage APR Upload
Review Q06c., row labeled
"Income and Sources at Annual Assessment", column labeled "Error Count". Enter the number that appears</t>
  </si>
  <si>
    <r>
      <rPr>
        <i/>
        <sz val="11"/>
        <color indexed="8"/>
        <rFont val="Calibri"/>
        <family val="2"/>
      </rPr>
      <t xml:space="preserve">Timeliness of  Annual Assessments </t>
    </r>
    <r>
      <rPr>
        <sz val="11"/>
        <color theme="1"/>
        <rFont val="Calibri"/>
        <family val="2"/>
        <scheme val="minor"/>
      </rPr>
      <t xml:space="preserve">
• </t>
    </r>
    <r>
      <rPr>
        <sz val="11"/>
        <color indexed="8"/>
        <rFont val="Calibri"/>
        <family val="2"/>
      </rPr>
      <t xml:space="preserve">Zero (0) outstanding Annual Assessments </t>
    </r>
    <r>
      <rPr>
        <sz val="11"/>
        <color theme="1"/>
        <rFont val="Calibri"/>
        <family val="2"/>
        <scheme val="minor"/>
      </rPr>
      <t xml:space="preserve"> →</t>
    </r>
    <r>
      <rPr>
        <sz val="11"/>
        <color rgb="FFFF0000"/>
        <rFont val="Calibri"/>
        <family val="2"/>
        <scheme val="minor"/>
      </rPr>
      <t xml:space="preserve"> </t>
    </r>
    <r>
      <rPr>
        <sz val="11"/>
        <rFont val="Calibri"/>
        <family val="2"/>
        <scheme val="minor"/>
      </rPr>
      <t>4 pts</t>
    </r>
    <r>
      <rPr>
        <sz val="11"/>
        <color rgb="FFFF0000"/>
        <rFont val="Calibri"/>
        <family val="2"/>
        <scheme val="minor"/>
      </rPr>
      <t xml:space="preserve">  </t>
    </r>
    <r>
      <rPr>
        <sz val="11"/>
        <color theme="1"/>
        <rFont val="Calibri"/>
        <family val="2"/>
        <scheme val="minor"/>
      </rPr>
      <t xml:space="preserve">
• &gt;0 outstanding Annual Assessments  → 0 pts</t>
    </r>
  </si>
  <si>
    <t xml:space="preserve">Timeliness of Data Entry: Exit Assessments
MACH requires CoC Program-funded projects to perform an annual assessment no more than 3 days after a participant exits the Project.
Does the Project have outstanding Exit Assessments?
</t>
  </si>
  <si>
    <t xml:space="preserve">Attach Sage APR Upload
Review Q06c., row labeled
"Income and Sources at Exit", column labeled "Error Count". Enter the number that appears. </t>
  </si>
  <si>
    <r>
      <rPr>
        <i/>
        <sz val="11"/>
        <color indexed="8"/>
        <rFont val="Calibri"/>
        <family val="2"/>
      </rPr>
      <t xml:space="preserve">Timeliness of  Exit Assessments </t>
    </r>
    <r>
      <rPr>
        <sz val="11"/>
        <color theme="1"/>
        <rFont val="Calibri"/>
        <family val="2"/>
        <scheme val="minor"/>
      </rPr>
      <t xml:space="preserve">
• </t>
    </r>
    <r>
      <rPr>
        <sz val="11"/>
        <color indexed="8"/>
        <rFont val="Calibri"/>
        <family val="2"/>
      </rPr>
      <t xml:space="preserve">Zero (0) outstanding Exit Assessments </t>
    </r>
    <r>
      <rPr>
        <sz val="11"/>
        <color theme="1"/>
        <rFont val="Calibri"/>
        <family val="2"/>
        <scheme val="minor"/>
      </rPr>
      <t xml:space="preserve"> → </t>
    </r>
    <r>
      <rPr>
        <sz val="11"/>
        <rFont val="Calibri"/>
        <family val="2"/>
        <scheme val="minor"/>
      </rPr>
      <t>4 pts</t>
    </r>
    <r>
      <rPr>
        <sz val="11"/>
        <color rgb="FFFF0000"/>
        <rFont val="Calibri"/>
        <family val="2"/>
        <scheme val="minor"/>
      </rPr>
      <t xml:space="preserve">  </t>
    </r>
    <r>
      <rPr>
        <sz val="11"/>
        <color theme="1"/>
        <rFont val="Calibri"/>
        <family val="2"/>
        <scheme val="minor"/>
      </rPr>
      <t xml:space="preserve">
• &gt;0 outstanding Exit Assessments  → 0 pts</t>
    </r>
  </si>
  <si>
    <r>
      <t xml:space="preserve">Attendance at Required HMIS Trainings  
</t>
    </r>
    <r>
      <rPr>
        <sz val="11"/>
        <rFont val="Calibri"/>
        <family val="2"/>
      </rPr>
      <t xml:space="preserve">CoC Program-funded Agencies are required to have all staff that use HMIS to participate in the 2 required trainings: 
1. Policies &amp; Procedures Review – 1 hour per person
2. Coordinated Entry Training – 3 hours per person.                                               
</t>
    </r>
    <r>
      <rPr>
        <i/>
        <sz val="11"/>
        <rFont val="Calibri"/>
        <family val="2"/>
      </rPr>
      <t xml:space="preserve">Did everyone using HMIS at the Project/Agency  complete the 2 trainings?
</t>
    </r>
    <r>
      <rPr>
        <b/>
        <u/>
        <sz val="11"/>
        <rFont val="Calibri"/>
        <family val="2"/>
      </rPr>
      <t>DV Providers are exempt from this measure</t>
    </r>
  </si>
  <si>
    <r>
      <t xml:space="preserve">This information will be provided by the HMIS System Administrator for MACH.
</t>
    </r>
    <r>
      <rPr>
        <b/>
        <u/>
        <sz val="11"/>
        <rFont val="Calibri"/>
        <family val="2"/>
        <scheme val="minor"/>
      </rPr>
      <t xml:space="preserve">
Only DV Providers should select N/A</t>
    </r>
  </si>
  <si>
    <t xml:space="preserve">Participation in required HMIS Webinars
• Yes → 3 pts  
• No → 0 pts  
</t>
  </si>
  <si>
    <t xml:space="preserve">Participation in MACH Committees </t>
  </si>
  <si>
    <t>This information will be provided by CoC Staff for MACH.</t>
  </si>
  <si>
    <t xml:space="preserve">Participation in Committees/PIT
• Both → 3 pts                                                                            • One → 1 pt                                                                 
• None → 0 pts  
</t>
  </si>
  <si>
    <t>PIT Count Participation</t>
  </si>
  <si>
    <t xml:space="preserve">PIT Participation
• Yes → 2 pts                                                                                                                                         
• No → 0 pts  
</t>
  </si>
  <si>
    <t xml:space="preserve">Attendance to MACH Meetings
</t>
  </si>
  <si>
    <r>
      <rPr>
        <sz val="11"/>
        <color theme="1"/>
        <rFont val="Calibri"/>
        <family val="2"/>
        <scheme val="minor"/>
      </rPr>
      <t>MACH meeting attendance
• Two or more meetings attended</t>
    </r>
    <r>
      <rPr>
        <sz val="11"/>
        <color indexed="8"/>
        <rFont val="Calibri"/>
        <family val="2"/>
      </rPr>
      <t xml:space="preserve"> </t>
    </r>
    <r>
      <rPr>
        <sz val="11"/>
        <color theme="1"/>
        <rFont val="Calibri"/>
        <family val="2"/>
        <scheme val="minor"/>
      </rPr>
      <t xml:space="preserve"> → 5</t>
    </r>
    <r>
      <rPr>
        <sz val="11"/>
        <rFont val="Calibri"/>
        <family val="2"/>
        <scheme val="minor"/>
      </rPr>
      <t xml:space="preserve"> pts</t>
    </r>
    <r>
      <rPr>
        <sz val="11"/>
        <color rgb="FFFF0000"/>
        <rFont val="Calibri"/>
        <family val="2"/>
        <scheme val="minor"/>
      </rPr>
      <t xml:space="preserve">  </t>
    </r>
    <r>
      <rPr>
        <sz val="11"/>
        <color theme="1"/>
        <rFont val="Calibri"/>
        <family val="2"/>
        <scheme val="minor"/>
      </rPr>
      <t xml:space="preserve">
• One meeting attended  →   2 pts                                                  • No meetings attended  → 0 pts</t>
    </r>
    <r>
      <rPr>
        <sz val="11"/>
        <rFont val="Calibri"/>
        <family val="2"/>
      </rPr>
      <t xml:space="preserve">                                                                              </t>
    </r>
  </si>
  <si>
    <t>Total for Section 1</t>
  </si>
  <si>
    <t>2: Project Performance</t>
  </si>
  <si>
    <t xml:space="preserve">2: Overview of Project Performance 
► Achieving project outcomes provides a benchmark for how well projects help to end homelessness.
► Assessing and monitoring project outcomes is necessary to understand a project's rate of success and their contribution toward meeting CoC-wide performance goals.  </t>
  </si>
  <si>
    <r>
      <rPr>
        <b/>
        <sz val="11"/>
        <color indexed="8"/>
        <rFont val="Calibri"/>
        <family val="2"/>
      </rPr>
      <t>Successful Maintenance of/Housing Placement from PSH</t>
    </r>
    <r>
      <rPr>
        <sz val="11"/>
        <color theme="1"/>
        <rFont val="Calibri"/>
        <family val="2"/>
        <scheme val="minor"/>
      </rPr>
      <t xml:space="preserve">
Successful housing outcomes are one of the most important measures of project success, as permanent housing is what ends a person's experience of  homelessness.
</t>
    </r>
    <r>
      <rPr>
        <i/>
        <sz val="11"/>
        <color indexed="8"/>
        <rFont val="Calibri"/>
        <family val="2"/>
      </rPr>
      <t>What is the percentage of households that maintained their housing or exited to a permanent housing destination?</t>
    </r>
  </si>
  <si>
    <t>Attach Sage APR Upload
Enter the numbers found in the locations described in column 
The calculation will be performed automatically.</t>
  </si>
  <si>
    <t>Total Number of Persons served (Q05a, Row 1)</t>
  </si>
  <si>
    <r>
      <rPr>
        <i/>
        <sz val="11"/>
        <color indexed="8"/>
        <rFont val="Calibri"/>
        <family val="2"/>
      </rPr>
      <t>Successful Housing Placement from PSH</t>
    </r>
    <r>
      <rPr>
        <sz val="11"/>
        <color indexed="8"/>
        <rFont val="Calibri"/>
        <family val="2"/>
      </rPr>
      <t xml:space="preserve">
• 94-100 % → 9 pts  
• 87-93 % → 6 pts  
• 80-86 % → 3 pts
• &lt;80 % → 0 pts
</t>
    </r>
  </si>
  <si>
    <t>Total persons exiting to positive housing destinations (found in Q23c)</t>
  </si>
  <si>
    <t>Total persons exiting to "Institutional Settings" (found in Q23c)</t>
  </si>
  <si>
    <t>Total persons exiting to "Other" (found in Q23c)</t>
  </si>
  <si>
    <t>Total persons exiting to "Temporary Destinations" (found in Q23c)</t>
  </si>
  <si>
    <t>Unsuccessful Exits (Auto Calculated)</t>
  </si>
  <si>
    <r>
      <rPr>
        <b/>
        <sz val="11"/>
        <color indexed="8"/>
        <rFont val="Calibri"/>
        <family val="2"/>
      </rPr>
      <t>Returns to Homelessness</t>
    </r>
    <r>
      <rPr>
        <sz val="11"/>
        <color indexed="8"/>
        <rFont val="Calibri"/>
        <family val="2"/>
      </rPr>
      <t xml:space="preserve">
Reducing returns to homelessness is one of the most important measures of program success.
</t>
    </r>
    <r>
      <rPr>
        <i/>
        <sz val="11"/>
        <color indexed="8"/>
        <rFont val="Calibri"/>
        <family val="2"/>
      </rPr>
      <t xml:space="preserve">What is the percentage of persons returning to homelessness within 6-24 months of exiting to permanent housing?                                            </t>
    </r>
    <r>
      <rPr>
        <b/>
        <u/>
        <sz val="11"/>
        <color indexed="8"/>
        <rFont val="Calibri"/>
        <family val="2"/>
      </rPr>
      <t>Only DV Providers and projects operating less than 24 months should select N/A</t>
    </r>
  </si>
  <si>
    <t>This information will be provided by the HMIS Data Analyst.
Only DV Providers should select N/A</t>
  </si>
  <si>
    <r>
      <rPr>
        <i/>
        <sz val="11"/>
        <color indexed="8"/>
        <rFont val="Calibri"/>
        <family val="2"/>
      </rPr>
      <t>Returns to Homelessness</t>
    </r>
    <r>
      <rPr>
        <sz val="11"/>
        <color theme="1"/>
        <rFont val="Calibri"/>
        <family val="2"/>
        <scheme val="minor"/>
      </rPr>
      <t xml:space="preserve">
• 0-4 % → 7 pts
• 5-9 % → 5 pts
• 10-15 % → 3 pts
• &gt;15% → 0 pts
</t>
    </r>
  </si>
  <si>
    <r>
      <rPr>
        <b/>
        <sz val="11"/>
        <rFont val="Calibri"/>
        <family val="2"/>
      </rPr>
      <t>Income Growth for Stayers</t>
    </r>
    <r>
      <rPr>
        <sz val="11"/>
        <rFont val="Calibri"/>
        <family val="2"/>
      </rPr>
      <t xml:space="preserve">
Improving a household's access to financial resources is crucial to reducing vulnerability to homelessness. HUD measures the CoC's ability to increase participants' income through the NOFA and System Performance Measures. 
</t>
    </r>
    <r>
      <rPr>
        <i/>
        <sz val="11"/>
        <rFont val="Calibri"/>
        <family val="2"/>
      </rPr>
      <t xml:space="preserve">What is the percentage of adults who increased their total income (earned and non-employment)?
</t>
    </r>
    <r>
      <rPr>
        <b/>
        <u/>
        <sz val="11"/>
        <rFont val="Calibri"/>
        <family val="2"/>
      </rPr>
      <t>If this Project has been in Operation less than 1 year Select N/A</t>
    </r>
  </si>
  <si>
    <t xml:space="preserve">Attach Sage APR Upload
Q19a1. Row 5 ("Number of Adults with Any Income(i.e., total income), Column 9 ("Performance measure: Percent of persons who accomplished this measure") 
Enter the % listed where this row and column meet.  </t>
  </si>
  <si>
    <r>
      <rPr>
        <i/>
        <sz val="11"/>
        <color indexed="8"/>
        <rFont val="Calibri"/>
        <family val="2"/>
      </rPr>
      <t>Income Growth for Stayers</t>
    </r>
    <r>
      <rPr>
        <sz val="11"/>
        <color indexed="8"/>
        <rFont val="Calibri"/>
        <family val="2"/>
      </rPr>
      <t xml:space="preserve">
• 81-100 % → 4 pts  
• 61-80 % → 2pts  
• 40-60 % → 1 pts
• &lt;40 % → 0 pts
**1 pt awarded if income is retained for &gt;90% of stayers.</t>
    </r>
  </si>
  <si>
    <r>
      <rPr>
        <b/>
        <sz val="11"/>
        <rFont val="Calibri"/>
        <family val="2"/>
      </rPr>
      <t>Income Growth for Leavers</t>
    </r>
    <r>
      <rPr>
        <sz val="11"/>
        <rFont val="Calibri"/>
        <family val="2"/>
      </rPr>
      <t xml:space="preserve">
Improving a household's access to financial resources is crucial to reducing vulnerability to homelessness. HUD measures the CoC's ability to increase participants' income through the NOFA and System Performance Measures. 
</t>
    </r>
    <r>
      <rPr>
        <i/>
        <sz val="11"/>
        <rFont val="Calibri"/>
        <family val="2"/>
      </rPr>
      <t xml:space="preserve">What is the percentage of adults who increased total income (earned and non-employment) by Project Exit?                                                      </t>
    </r>
    <r>
      <rPr>
        <b/>
        <u/>
        <sz val="11"/>
        <rFont val="Calibri"/>
        <family val="2"/>
      </rPr>
      <t>If this Project has no exits during the reporting period select N/A</t>
    </r>
  </si>
  <si>
    <t xml:space="preserve">Attach Sage APR Upload
Q19a2. Row 5 ("Number of Adults with Any Income(i.e., total income), Column 9 ("Performance measure: Percent of persons who accomplished this measure") 
Enter the % listed where this row and column meet.  </t>
  </si>
  <si>
    <r>
      <rPr>
        <i/>
        <sz val="11"/>
        <color indexed="8"/>
        <rFont val="Calibri"/>
        <family val="2"/>
      </rPr>
      <t>Income Growth for Leavers</t>
    </r>
    <r>
      <rPr>
        <sz val="11"/>
        <color indexed="8"/>
        <rFont val="Calibri"/>
        <family val="2"/>
      </rPr>
      <t xml:space="preserve">
• 90-100 % → 4 pts  
• 60-89 % → 2 pts  
• 40-59 % → 1 pts
• &lt;40 % → 0 pts
**1 pt awarded if income is retained for &gt;90% of leavers</t>
    </r>
  </si>
  <si>
    <r>
      <rPr>
        <b/>
        <sz val="11"/>
        <rFont val="Calibri"/>
        <family val="2"/>
      </rPr>
      <t>Bed Utilization Rate</t>
    </r>
    <r>
      <rPr>
        <sz val="11"/>
        <rFont val="Calibri"/>
        <family val="2"/>
      </rPr>
      <t xml:space="preserve">
Bed utilization rates demonstrate the CoC is fully utilizing its inventory. 
</t>
    </r>
    <r>
      <rPr>
        <i/>
        <sz val="11"/>
        <rFont val="Calibri"/>
        <family val="2"/>
      </rPr>
      <t xml:space="preserve">What is the project's average bed utilization rate? </t>
    </r>
  </si>
  <si>
    <t>Attach Sage APR Upload
Enter the numbers found in the locations described in column D. The calculation will be performed automatically.</t>
  </si>
  <si>
    <t>January Total ( Q08b Row 1, Column 1)</t>
  </si>
  <si>
    <r>
      <rPr>
        <i/>
        <sz val="11"/>
        <color indexed="8"/>
        <rFont val="Calibri"/>
        <family val="2"/>
      </rPr>
      <t>Bed Utilization Rate</t>
    </r>
    <r>
      <rPr>
        <sz val="11"/>
        <color indexed="8"/>
        <rFont val="Calibri"/>
        <family val="2"/>
      </rPr>
      <t xml:space="preserve">
</t>
    </r>
    <r>
      <rPr>
        <sz val="11"/>
        <rFont val="Calibri"/>
        <family val="2"/>
      </rPr>
      <t xml:space="preserve">• 96-100 % → 6 pts  
• 91-95 % → 4 pts  
• 85-90 % → 2 pts
• &lt;85 % → 0 pts
</t>
    </r>
  </si>
  <si>
    <t>April Total ( Q08b Row 2, Column 1)</t>
  </si>
  <si>
    <t>July Total ( Q08b Row 3, Column 1)</t>
  </si>
  <si>
    <t>October Total ( Q08b Row 4, Column 1)</t>
  </si>
  <si>
    <t>Adjusted Total from 2018 Project Application                      (Auto Calculates)</t>
  </si>
  <si>
    <t>2.6a</t>
  </si>
  <si>
    <r>
      <t xml:space="preserve">Targeting Eligible Participants
</t>
    </r>
    <r>
      <rPr>
        <sz val="11"/>
        <rFont val="Calibri"/>
        <family val="2"/>
        <scheme val="minor"/>
      </rPr>
      <t xml:space="preserve">To comply with CoC Program regulations, all households entering a CoC Program-funded project must meet the HUD definition of homeless under Category 1 or Category  4.
</t>
    </r>
    <r>
      <rPr>
        <i/>
        <sz val="11"/>
        <rFont val="Calibri"/>
        <family val="2"/>
        <scheme val="minor"/>
      </rPr>
      <t xml:space="preserve">What percentage of Project Participants enrolled from eligible residences prior to Project Entry? </t>
    </r>
  </si>
  <si>
    <t>Total Number of Adults (Q05a, Row 2)</t>
  </si>
  <si>
    <r>
      <rPr>
        <i/>
        <sz val="11"/>
        <color indexed="8"/>
        <rFont val="Calibri"/>
        <family val="2"/>
      </rPr>
      <t xml:space="preserve">Percentage of Eligible Participants </t>
    </r>
    <r>
      <rPr>
        <sz val="11"/>
        <color indexed="8"/>
        <rFont val="Calibri"/>
        <family val="2"/>
      </rPr>
      <t xml:space="preserve">
• 96-100 % → 6 pts  
• 91-95 % → 3 pts  
• &lt;91 % → 0 pts</t>
    </r>
  </si>
  <si>
    <t>Delete and Replace</t>
  </si>
  <si>
    <t>Q15, Row labeled "Subtotal" under the "Other Locations" section, Column 1</t>
  </si>
  <si>
    <r>
      <rPr>
        <b/>
        <sz val="11"/>
        <rFont val="Calibri"/>
        <family val="2"/>
      </rPr>
      <t>Coordinated Entry(CE) Clients:</t>
    </r>
    <r>
      <rPr>
        <sz val="11"/>
        <rFont val="Calibri"/>
        <family val="2"/>
      </rPr>
      <t xml:space="preserve">
Per 24 CFR 578.(a)(8), CoCs must establish and operate a Coordinated Entry System that provides an initial comprehensive assessment of the needs of individuals
and families for housing and services. The purpose is to allocate assistance as effectively as possible, prioritizing services to those that need it the most. 
</t>
    </r>
    <r>
      <rPr>
        <i/>
        <sz val="11"/>
        <rFont val="Calibri"/>
        <family val="2"/>
      </rPr>
      <t xml:space="preserve">
What was the percentage of new clients that were enrolled into the project after June 01, 2016 that had completed Coordinated Entry and scored for PSH?</t>
    </r>
  </si>
  <si>
    <t>Agencies should score this metric based on their records. However, MACH will validate scores using custom reporting in HMIS.</t>
  </si>
  <si>
    <t>2.7.1 For the agency's three most recent housing placements, did the agency comply with MACH Prioritization Policy to identify and place clients? Y/N
2.7.2 For the agency's three most recent housing placements, does HMIS documentation reflect prioritization was followed correctly? This includes documentation for any clients that were higher on the prioritization list and were not housed? Y/N
2.7.3 Do all clients enrolled in the CoC funded program, since October 1, 2016 have a VI-SPDAT</t>
  </si>
  <si>
    <t>2.7.1 = Y/N
2.7.2 = Y/N
2.7.3 = Y/N</t>
  </si>
  <si>
    <r>
      <rPr>
        <i/>
        <sz val="11"/>
        <color indexed="8"/>
        <rFont val="Calibri"/>
        <family val="2"/>
      </rPr>
      <t>Agency followed prioritization</t>
    </r>
    <r>
      <rPr>
        <sz val="11"/>
        <color indexed="8"/>
        <rFont val="Calibri"/>
        <family val="2"/>
      </rPr>
      <t xml:space="preserve">
2.7.1 = Y → 5 pts
</t>
    </r>
    <r>
      <rPr>
        <sz val="11"/>
        <color rgb="FF000000"/>
        <rFont val="Calibri"/>
        <family val="2"/>
      </rPr>
      <t>2.7.2 = Y</t>
    </r>
    <r>
      <rPr>
        <sz val="11"/>
        <color indexed="8"/>
        <rFont val="Calibri"/>
        <family val="2"/>
      </rPr>
      <t xml:space="preserve"> → 5 pts
2.7.3 = N → -5pts  
</t>
    </r>
  </si>
  <si>
    <r>
      <rPr>
        <b/>
        <sz val="11"/>
        <color indexed="8"/>
        <rFont val="Calibri"/>
        <family val="2"/>
      </rPr>
      <t>Low-barrier admission policies</t>
    </r>
    <r>
      <rPr>
        <sz val="11"/>
        <color indexed="8"/>
        <rFont val="Calibri"/>
        <family val="2"/>
      </rPr>
      <t xml:space="preserve">
Low barrier admission policies are important to prevent screening out people for assistance because of perceived barriers to housing or services. Housing First practices are a requirement of all HUD CoC-funding recipients. The four components are:
</t>
    </r>
  </si>
  <si>
    <t>Refer to your housing program eligibility criteria-policies and procedures &amp; answer accordingly. Please attach a copy of the program policy to this scorecard, indicating the page(s) where criteria is outlined.</t>
  </si>
  <si>
    <r>
      <rPr>
        <i/>
        <sz val="11"/>
        <rFont val="Calibri"/>
        <family val="2"/>
      </rPr>
      <t>Low-barrier admission policies</t>
    </r>
    <r>
      <rPr>
        <sz val="11"/>
        <rFont val="Calibri"/>
        <family val="2"/>
      </rPr>
      <t xml:space="preserve">
• Program does not screen out on any of the criteria → 7 pts  
• Program screens out on any combination of the criteria→ 0 pts 
</t>
    </r>
  </si>
  <si>
    <t>2.8a</t>
  </si>
  <si>
    <r>
      <rPr>
        <b/>
        <sz val="11"/>
        <color indexed="8"/>
        <rFont val="Calibri"/>
        <family val="2"/>
      </rPr>
      <t>Income:</t>
    </r>
    <r>
      <rPr>
        <sz val="11"/>
        <color indexed="8"/>
        <rFont val="Calibri"/>
        <family val="2"/>
      </rPr>
      <t xml:space="preserve"> Are participants screened out based on having too little or no income</t>
    </r>
  </si>
  <si>
    <t>Y/N</t>
  </si>
  <si>
    <t>2.8b</t>
  </si>
  <si>
    <r>
      <rPr>
        <b/>
        <sz val="11"/>
        <color indexed="8"/>
        <rFont val="Calibri"/>
        <family val="2"/>
      </rPr>
      <t>Substance Use:</t>
    </r>
    <r>
      <rPr>
        <sz val="11"/>
        <color indexed="8"/>
        <rFont val="Calibri"/>
        <family val="2"/>
      </rPr>
      <t xml:space="preserve"> Are participants screened out based on an active or history of substance use?</t>
    </r>
  </si>
  <si>
    <t>2.8c</t>
  </si>
  <si>
    <r>
      <rPr>
        <b/>
        <sz val="11"/>
        <color indexed="8"/>
        <rFont val="Calibri"/>
        <family val="2"/>
      </rPr>
      <t>Criminal Record:</t>
    </r>
    <r>
      <rPr>
        <sz val="11"/>
        <color indexed="8"/>
        <rFont val="Calibri"/>
        <family val="2"/>
      </rPr>
      <t xml:space="preserve"> Are participants screened out based on having a criminal record - with exceptions for HUD-mandated restrictions?</t>
    </r>
  </si>
  <si>
    <t>2.8d</t>
  </si>
  <si>
    <r>
      <rPr>
        <b/>
        <sz val="11"/>
        <color indexed="8"/>
        <rFont val="Calibri"/>
        <family val="2"/>
      </rPr>
      <t>Domestic Violence:</t>
    </r>
    <r>
      <rPr>
        <sz val="11"/>
        <color indexed="8"/>
        <rFont val="Calibri"/>
        <family val="2"/>
      </rPr>
      <t xml:space="preserve"> Are participants screened out based on history of domestic violence (e.g. lack of a protective order, period of separation from abuser, or law enforcement involvement)?</t>
    </r>
  </si>
  <si>
    <t>Total for Section 2</t>
  </si>
  <si>
    <t>3. Grant Management</t>
  </si>
  <si>
    <t xml:space="preserve">3: Overview of Grant Management 
► Projects must demonstrate understanding of a compliance with the federal and local regulations governing operation of the project
► Effective Grant Management includes appropriate tracking of expenditures                                                                                                               
► Ensuring participation in mandated Continuum of Care Activities (e.g. mandatory webinars and trainings)                                                                    </t>
  </si>
  <si>
    <r>
      <rPr>
        <b/>
        <sz val="11"/>
        <rFont val="Calibri"/>
        <family val="2"/>
        <scheme val="minor"/>
      </rPr>
      <t xml:space="preserve">Financial Administration  </t>
    </r>
    <r>
      <rPr>
        <sz val="11"/>
        <rFont val="Calibri"/>
        <family val="2"/>
        <scheme val="minor"/>
      </rPr>
      <t xml:space="preserve">                                        Did the project spend down all funds from the most recent Grant Year Closeout?
</t>
    </r>
    <r>
      <rPr>
        <b/>
        <u/>
        <sz val="11"/>
        <rFont val="Calibri"/>
        <family val="2"/>
        <scheme val="minor"/>
      </rPr>
      <t>If the Project is in the first year of operation select N/A</t>
    </r>
  </si>
  <si>
    <t xml:space="preserve">Complete this section based on Agency Records/eLOCCS data.
MACH will compare Sage Data after the final draw of the most recent operating year to the Total Award amount on the GIW.                                                                                                                         </t>
  </si>
  <si>
    <t xml:space="preserve">Total funds expended for the most recently completed grant year, as reflected in eLOCCS </t>
  </si>
  <si>
    <t>• &lt;10% Underspent→ 10 pts  
• &gt;10% Underspent → 0 pts</t>
  </si>
  <si>
    <t>Total Grant Amount Awarded for most recently completed grant year</t>
  </si>
  <si>
    <r>
      <t xml:space="preserve">eLOCCS Draws                                                   </t>
    </r>
    <r>
      <rPr>
        <sz val="11"/>
        <rFont val="Calibri"/>
        <family val="2"/>
        <scheme val="minor"/>
      </rPr>
      <t>Did this Project make at least one successful draw from eLOCCS at least once every 3mos for the most recently completed Project Year?</t>
    </r>
  </si>
  <si>
    <t xml:space="preserve">Complete this Scorecard based on Agency Records/eLOCCS data.
MACH will compare eLOCCS screenshot to determine if the Project is making successful Quarterly Draws.  
</t>
  </si>
  <si>
    <r>
      <rPr>
        <i/>
        <sz val="11"/>
        <color indexed="8"/>
        <rFont val="Calibri"/>
        <family val="2"/>
        <scheme val="minor"/>
      </rPr>
      <t xml:space="preserve">Frequency of draws in e LOCCS </t>
    </r>
    <r>
      <rPr>
        <sz val="11"/>
        <color indexed="8"/>
        <rFont val="Calibri"/>
        <family val="2"/>
        <scheme val="minor"/>
      </rPr>
      <t xml:space="preserve">                                           •  Monthly or Quarterly Draws→ 0 pts                                                                              • &lt;1 Draw per Quarter → -10pts</t>
    </r>
  </si>
  <si>
    <r>
      <rPr>
        <b/>
        <sz val="11"/>
        <rFont val="Calibri"/>
        <family val="2"/>
      </rPr>
      <t xml:space="preserve">Timely APR Submission </t>
    </r>
    <r>
      <rPr>
        <sz val="11"/>
        <rFont val="Calibri"/>
        <family val="2"/>
      </rPr>
      <t xml:space="preserve">
Timely submission of APRs to HUD is mandatory for compliance with the CoC Interim rule.
</t>
    </r>
    <r>
      <rPr>
        <i/>
        <sz val="11"/>
        <rFont val="Calibri"/>
        <family val="2"/>
      </rPr>
      <t xml:space="preserve">Did the project submit its APR for the most recently completed grant year within the required period, that is within 90 days of the end of the grant's operating year?
</t>
    </r>
    <r>
      <rPr>
        <b/>
        <u/>
        <sz val="11"/>
        <rFont val="Calibri"/>
        <family val="2"/>
      </rPr>
      <t>If this Project is in the first year of Operation, select N/A</t>
    </r>
    <r>
      <rPr>
        <sz val="11"/>
        <rFont val="Calibri"/>
        <family val="2"/>
      </rPr>
      <t xml:space="preserve">
</t>
    </r>
  </si>
  <si>
    <t>Attach a screenshot of the Sage APR submission timestamp for the last submitted APR to the scorecard.</t>
  </si>
  <si>
    <r>
      <rPr>
        <i/>
        <sz val="11"/>
        <color indexed="8"/>
        <rFont val="Calibri"/>
        <family val="2"/>
      </rPr>
      <t>Timely APR Submission</t>
    </r>
    <r>
      <rPr>
        <sz val="11"/>
        <color theme="1"/>
        <rFont val="Calibri"/>
        <family val="2"/>
        <scheme val="minor"/>
      </rPr>
      <t xml:space="preserve">
• APR submitted on time ( &lt;90 Days)→ 3 pts  
• APR not submitted on time (&gt;=91 Days) → 0 pts
</t>
    </r>
    <r>
      <rPr>
        <sz val="11"/>
        <rFont val="Calibri"/>
        <family val="2"/>
        <scheme val="minor"/>
      </rPr>
      <t xml:space="preserve"> • APR accepted on time (&gt;=91 Days) → 2 pts</t>
    </r>
    <r>
      <rPr>
        <sz val="11"/>
        <color theme="1"/>
        <rFont val="Calibri"/>
        <family val="2"/>
        <scheme val="minor"/>
      </rPr>
      <t xml:space="preserve"> 
</t>
    </r>
  </si>
  <si>
    <r>
      <t xml:space="preserve">CoC Program Compliance                              </t>
    </r>
    <r>
      <rPr>
        <sz val="11"/>
        <rFont val="Calibri"/>
        <family val="2"/>
        <scheme val="minor"/>
      </rPr>
      <t>Has the Project been monitored by the HUD CPD Field Office Representative assigned to the Project in the last 12 months? Does the Agency have monitoring findings as a result of that monitoring?</t>
    </r>
  </si>
  <si>
    <t xml:space="preserve">Please attach to the scorecard either HUD's final monitoring report or a statement from the Executive Director on Agency Letterhead stating that the project has not been monitored in the last 12 months. </t>
  </si>
  <si>
    <r>
      <t xml:space="preserve">Open Monitoring Findings
• This Project was/was not monitored in the last 12 months and has no  monitoring Findings.→ 0 pts     
• This Project was monitored in the last 12 months and received findings as a result of that monitoring.→  -3pts </t>
    </r>
    <r>
      <rPr>
        <b/>
        <u/>
        <sz val="11"/>
        <color theme="1"/>
        <rFont val="Calibri"/>
        <family val="2"/>
        <scheme val="minor"/>
      </rPr>
      <t>for each finding</t>
    </r>
    <r>
      <rPr>
        <sz val="11"/>
        <color theme="1"/>
        <rFont val="Calibri"/>
        <family val="2"/>
        <scheme val="minor"/>
      </rPr>
      <t xml:space="preserve">
</t>
    </r>
  </si>
  <si>
    <t>Standards reflecting Equal Access</t>
  </si>
  <si>
    <t>Agency to provide policies and procedures reflecting Equal Access in Accordance With an Individual's Gender Identity in Community Planning and Development Programs</t>
  </si>
  <si>
    <t>Yes → 0 pts
No → -1 pts</t>
  </si>
  <si>
    <t>Standards reflecting adoption of Preventing Involuntary Family Separation</t>
  </si>
  <si>
    <t>Agency to provide policies and procedures reflecting Preventing Involuntary Family Separation</t>
  </si>
  <si>
    <t>Grantee has consumer representation on Agency Board or Governing Body</t>
  </si>
  <si>
    <t>Agency will provide the information.</t>
  </si>
  <si>
    <t>Representation on board or governing body:
Yes → 5 pts
No → 0 pts</t>
  </si>
  <si>
    <t>Total for Section 3</t>
  </si>
  <si>
    <t>Participant File Review</t>
  </si>
  <si>
    <t>Provided by reviewers</t>
  </si>
  <si>
    <t>Total for Section 4</t>
  </si>
  <si>
    <r>
      <rPr>
        <b/>
        <sz val="11.5"/>
        <color indexed="8"/>
        <rFont val="Arial"/>
        <family val="2"/>
      </rPr>
      <t xml:space="preserve">4: Scorecard Comments 
► </t>
    </r>
    <r>
      <rPr>
        <sz val="11.5"/>
        <color theme="1"/>
        <rFont val="Arial"/>
        <family val="2"/>
      </rPr>
      <t>Use this space to write any comments on your score after completing scorecard. You can explain any considerations you believe the CoC Board should make here</t>
    </r>
    <r>
      <rPr>
        <sz val="11"/>
        <color theme="1"/>
        <rFont val="Arial"/>
        <family val="2"/>
      </rPr>
      <t xml:space="preserve">. 
</t>
    </r>
  </si>
  <si>
    <t>Max Pts
Possible</t>
  </si>
  <si>
    <t xml:space="preserve">Midlands Area Consortium for the Homeless 
Rapid ReHousing (RRH) CoC Project 
Annual Performance Monitoring 
</t>
  </si>
  <si>
    <t>RRH</t>
  </si>
  <si>
    <t>Maximum
Points</t>
  </si>
  <si>
    <t>1. Overview of HMIS (Or Comparable Database) Data Quality 
► HMIS participation and data quality are priorities for both MACH and the U.S. Department of Housing and Urban Development (HUD). Accurate, complete, and timely data is crucial to determine how projects are contributing to ending homelessness.
► High quality data is the key to understanding what projects are doing, and how project management, MACH, and HUD can make informed decisions about the project.</t>
  </si>
  <si>
    <t xml:space="preserve">Attach Sage APR Upload
Review the data in the "% of Error Rate" column of Q06a. and Q06b.
Enter the highest number that appears in these columns in cell F20. The Social Security Number error rate may be disregarded. 
</t>
  </si>
  <si>
    <r>
      <rPr>
        <i/>
        <sz val="11"/>
        <color theme="1"/>
        <rFont val="Calibri"/>
        <family val="2"/>
        <scheme val="minor"/>
      </rPr>
      <t>Error Rate</t>
    </r>
    <r>
      <rPr>
        <sz val="11"/>
        <color theme="1"/>
        <rFont val="Calibri"/>
        <family val="2"/>
        <scheme val="minor"/>
      </rPr>
      <t xml:space="preserve">
• &lt;2% → 5 pts  
•  2 &lt; 5% → 3 pts  
• &gt; 5% → 0 pts
</t>
    </r>
  </si>
  <si>
    <t>Timeliness of Data Entry: Entry Assessments
MACH requires CoC Program-funded projects to perform an Entry Assessment no more than 3 days after determining eligibility. 
Does the project have outstanding Entry Assessments?</t>
  </si>
  <si>
    <t xml:space="preserve">Participation in Committees/PIT
• Both → 3 pts                                                                   • One → 1 pt                                                                 
• None → 0 pts  
</t>
  </si>
  <si>
    <t xml:space="preserve"> PIT Participation
• Yes → 2 pts                                                                                                                                   
• No → 0 pts  
</t>
  </si>
  <si>
    <t>Total For Section 1</t>
  </si>
  <si>
    <t xml:space="preserve">2: Project Performance
</t>
  </si>
  <si>
    <t>Attach Sage APR Upload
Enter the numbers found in the locations described in column D. The calculation will be performed automatically</t>
  </si>
  <si>
    <t>Total Leavers (Q05a Row 5, Column 1)</t>
  </si>
  <si>
    <r>
      <rPr>
        <i/>
        <sz val="11"/>
        <color indexed="8"/>
        <rFont val="Calibri"/>
        <family val="2"/>
      </rPr>
      <t>Successful Housing Placement from RRH</t>
    </r>
    <r>
      <rPr>
        <sz val="11"/>
        <color indexed="8"/>
        <rFont val="Calibri"/>
        <family val="2"/>
      </rPr>
      <t xml:space="preserve">
• 94-100 % → 9 pts  
• 87-93 % → 6 pts  
• 80-86 % → 3 pts
• &lt;80 % → 0 pts
</t>
    </r>
  </si>
  <si>
    <t>Total persons exiting to positive housing destinations, &gt;90 Days (Q23a, 2nd row from the bottom, Column 1)</t>
  </si>
  <si>
    <r>
      <rPr>
        <b/>
        <sz val="11"/>
        <color indexed="8"/>
        <rFont val="Calibri"/>
        <family val="2"/>
      </rPr>
      <t>Returns to Homelessness</t>
    </r>
    <r>
      <rPr>
        <sz val="11"/>
        <color indexed="8"/>
        <rFont val="Calibri"/>
        <family val="2"/>
      </rPr>
      <t xml:space="preserve">
Reducing returns to homelessness is one of the most important measures of program success. It is also System Performance Measure 2a. 
</t>
    </r>
    <r>
      <rPr>
        <i/>
        <sz val="11"/>
        <color indexed="8"/>
        <rFont val="Calibri"/>
        <family val="2"/>
      </rPr>
      <t xml:space="preserve">What is the percentage of persons returning to homelessness within 6-24 months of exiting to permanent housing?                                            </t>
    </r>
    <r>
      <rPr>
        <b/>
        <u/>
        <sz val="11"/>
        <color indexed="8"/>
        <rFont val="Calibri"/>
        <family val="2"/>
      </rPr>
      <t>Only DV Providers should select N/A</t>
    </r>
  </si>
  <si>
    <r>
      <rPr>
        <i/>
        <sz val="11"/>
        <color indexed="8"/>
        <rFont val="Calibri"/>
        <family val="2"/>
      </rPr>
      <t>Returns to Homelessness</t>
    </r>
    <r>
      <rPr>
        <sz val="11"/>
        <color theme="1"/>
        <rFont val="Calibri"/>
        <family val="2"/>
        <scheme val="minor"/>
      </rPr>
      <t xml:space="preserve">
• 0-4 % → 7 pts
• 5-9 % → 4 pts
• 10-15 % → 2 pts
• &gt;15% → 0 pts</t>
    </r>
  </si>
  <si>
    <r>
      <rPr>
        <b/>
        <sz val="11"/>
        <rFont val="Calibri"/>
        <family val="2"/>
      </rPr>
      <t>Income Growth for Leavers</t>
    </r>
    <r>
      <rPr>
        <sz val="11"/>
        <rFont val="Calibri"/>
        <family val="2"/>
      </rPr>
      <t xml:space="preserve">
Improving a household's access to financial resources is crucial to reducing vulnerability to homelessness. HUD measures the CoC's ability to increase participants' income through the NOFA and System Performance Measures. 
</t>
    </r>
    <r>
      <rPr>
        <i/>
        <sz val="11"/>
        <rFont val="Calibri"/>
        <family val="2"/>
      </rPr>
      <t xml:space="preserve">What is the percentage of adults who increased total income (earned and non-employment) by Project Exit? 
</t>
    </r>
    <r>
      <rPr>
        <b/>
        <u/>
        <sz val="11"/>
        <rFont val="Calibri"/>
        <family val="2"/>
      </rPr>
      <t>If the Project has no exits during the Reporting Period, enter N/A</t>
    </r>
  </si>
  <si>
    <r>
      <rPr>
        <i/>
        <sz val="11"/>
        <color indexed="8"/>
        <rFont val="Calibri"/>
        <family val="2"/>
      </rPr>
      <t>Bed Utilization Rate</t>
    </r>
    <r>
      <rPr>
        <sz val="11"/>
        <color indexed="8"/>
        <rFont val="Calibri"/>
        <family val="2"/>
      </rPr>
      <t xml:space="preserve">
• 96-100 % → 6 pts  
• 91-95 % → 4 pts  
• 85-90 % → 2 pts
• &lt;85 % → 0 pts</t>
    </r>
  </si>
  <si>
    <t>Adjusted Total from 2018 Project Application (Auto Calculates)</t>
  </si>
  <si>
    <r>
      <rPr>
        <i/>
        <sz val="11"/>
        <color indexed="8"/>
        <rFont val="Calibri"/>
        <family val="2"/>
      </rPr>
      <t xml:space="preserve">Percentage of Eligible Participants </t>
    </r>
    <r>
      <rPr>
        <sz val="11"/>
        <color indexed="8"/>
        <rFont val="Calibri"/>
        <family val="2"/>
      </rPr>
      <t xml:space="preserve">
• 96-100 % → 6 pts  
• 91-95 % → 3 pts  
• 0-90 % → 0 pts</t>
    </r>
  </si>
  <si>
    <r>
      <rPr>
        <b/>
        <sz val="11"/>
        <rFont val="Calibri"/>
        <family val="2"/>
      </rPr>
      <t>Coordinated Entry(CE) Clients:</t>
    </r>
    <r>
      <rPr>
        <sz val="11"/>
        <rFont val="Calibri"/>
        <family val="2"/>
      </rPr>
      <t xml:space="preserve">
Per 24 CFR 578.(a)(8), CoCs must establish and operate a Coordinated Entry System that provides an initial comprehensive assessment of the needs of individuals
and families for housing and services. The purpose is to allocate assistance as effectively as possible, prioritizing services to those that need it the most. 
</t>
    </r>
    <r>
      <rPr>
        <i/>
        <sz val="11"/>
        <rFont val="Calibri"/>
        <family val="2"/>
      </rPr>
      <t xml:space="preserve">
What was the percentage of new clients that were enrolled into the project after June 01, 2016 that had completed Coordinated Entry and scored for RRH?</t>
    </r>
  </si>
  <si>
    <r>
      <rPr>
        <b/>
        <sz val="11"/>
        <color indexed="8"/>
        <rFont val="Calibri"/>
        <family val="2"/>
      </rPr>
      <t>Low-barrier admission policies</t>
    </r>
    <r>
      <rPr>
        <sz val="11"/>
        <color indexed="8"/>
        <rFont val="Calibri"/>
        <family val="2"/>
      </rPr>
      <t xml:space="preserve">
Low barrier admission policies are important to prevent screening out people for assistance because of perceived barriers to housing or services. Housing First practices are a requirement of all HUD CoC-funding recipients. The four components are:</t>
    </r>
    <r>
      <rPr>
        <sz val="10.5"/>
        <color indexed="8"/>
        <rFont val="Calibri"/>
        <family val="2"/>
      </rPr>
      <t xml:space="preserve">
</t>
    </r>
    <r>
      <rPr>
        <sz val="11"/>
        <color indexed="8"/>
        <rFont val="Calibri"/>
        <family val="2"/>
      </rPr>
      <t xml:space="preserve">
</t>
    </r>
    <r>
      <rPr>
        <b/>
        <i/>
        <sz val="11"/>
        <color indexed="8"/>
        <rFont val="Calibri"/>
        <family val="2"/>
      </rPr>
      <t/>
    </r>
  </si>
  <si>
    <t xml:space="preserve">3: Overview of Grant Management 
► Projects must demonstrate understanding of a compliance with the federal and local regulations governing operation of the project
► Effective Grant Management includes appropriate tracking of expenditures                                                                                                                                                                                                        ► Ensuring participation in mandated Continuum of Care Activities (e.g. mandatory webinars and trainings)                                                                    </t>
  </si>
  <si>
    <t>3.1a</t>
  </si>
  <si>
    <r>
      <t xml:space="preserve">eLOCCS Draws                                                   </t>
    </r>
    <r>
      <rPr>
        <sz val="11"/>
        <rFont val="Calibri"/>
        <family val="2"/>
        <scheme val="minor"/>
      </rPr>
      <t>Has this Project made at least one successful draw from eLOCCS at least once every 3mo for the current Project Year?</t>
    </r>
  </si>
  <si>
    <r>
      <rPr>
        <i/>
        <sz val="11"/>
        <color indexed="8"/>
        <rFont val="Calibri"/>
        <family val="2"/>
        <scheme val="minor"/>
      </rPr>
      <t>Frequency of draws in eLOCCS</t>
    </r>
    <r>
      <rPr>
        <sz val="11"/>
        <color indexed="8"/>
        <rFont val="Calibri"/>
        <family val="2"/>
        <scheme val="minor"/>
      </rPr>
      <t xml:space="preserve">                                              •  Monthly or Quarterly Draws→ 0 pts                                                                              • &lt;1 Draw per Quarter → -10pts</t>
    </r>
  </si>
  <si>
    <r>
      <t xml:space="preserve">Open Monitoring Findings
• This Project was/was not monitored in the last 12 months and has no  monitoring Findings.→ 0 pts     
• This Project was monitored in the last 12 months and received findings as a result of that monitoring.→ -3pts </t>
    </r>
    <r>
      <rPr>
        <b/>
        <u/>
        <sz val="11"/>
        <color theme="1"/>
        <rFont val="Calibri"/>
        <family val="2"/>
        <scheme val="minor"/>
      </rPr>
      <t>for each finding</t>
    </r>
    <r>
      <rPr>
        <sz val="11"/>
        <color theme="1"/>
        <rFont val="Calibri"/>
        <family val="2"/>
        <scheme val="minor"/>
      </rPr>
      <t xml:space="preserve">
</t>
    </r>
  </si>
  <si>
    <r>
      <rPr>
        <b/>
        <sz val="11.5"/>
        <color indexed="8"/>
        <rFont val="Arial"/>
        <family val="2"/>
      </rPr>
      <t xml:space="preserve">5: Scorecard Comments 
► </t>
    </r>
    <r>
      <rPr>
        <sz val="11.5"/>
        <color theme="1"/>
        <rFont val="Arial"/>
        <family val="2"/>
      </rPr>
      <t>Use this space to write any comments on your score after completing scorecard. You can explain any considerations you believe the CoC Board should make here</t>
    </r>
    <r>
      <rPr>
        <sz val="11"/>
        <color theme="1"/>
        <rFont val="Arial"/>
        <family val="2"/>
      </rPr>
      <t xml:space="preserve">. 
</t>
    </r>
  </si>
  <si>
    <r>
      <t xml:space="preserve">Texas Homeless Network
Texas Balance of State Continuum of Care 
Rapid Rehousing (RRH) CoC Project 
Quarterly Performance Review  
Score Card </t>
    </r>
    <r>
      <rPr>
        <b/>
        <sz val="9"/>
        <color theme="1"/>
        <rFont val="Arial"/>
        <family val="2"/>
      </rPr>
      <t>(1/17/2018)</t>
    </r>
  </si>
  <si>
    <t>PSH- Rental Assistance</t>
  </si>
  <si>
    <t>1ST YEAR RENEWALS ONLY: NUMBER OF QUARTERS  THE PROJECT HAS OPERATED</t>
  </si>
  <si>
    <t>NUMBER OF HOUSEHOLDS IN 2016 COC APP 4B2a</t>
  </si>
  <si>
    <t>04/01/2017 - 03/31/2018</t>
  </si>
  <si>
    <t>1. Overview of HMIS (Or Comparable Database) Data Quality Questions
► HMIS participation and data quality are priorities for both THN and the U.S. Department of Housing and Urban Development (HUD). Accurate, complete and timely data is crucial to determine whether projects are contributing to ending homelessness.</t>
  </si>
  <si>
    <t xml:space="preserve">2: Overview of Project Performance Questions
► Achieving program outcomes is crucial to ensure programs are ending homelessness for their clients.
► Assessing and monitoring project outcomes is also necessary to understand a program's rate of success and their contribution to meeting performance goals at the CoC level.  </t>
  </si>
  <si>
    <t xml:space="preserve">3: Overview of Grant Management Questions
► Effective Grant Management includes Appropriate tracking of Expenditures                                                                      ► Participation in mandated Continuum of Care Activities, (Mandatory Webinars, Trainings)                                                                    </t>
  </si>
  <si>
    <r>
      <rPr>
        <b/>
        <sz val="11"/>
        <color indexed="8"/>
        <rFont val="Calibri"/>
        <family val="2"/>
      </rPr>
      <t xml:space="preserve">2: Scorecard Comments </t>
    </r>
    <r>
      <rPr>
        <b/>
        <sz val="10"/>
        <color indexed="8"/>
        <rFont val="Calibri"/>
        <family val="2"/>
      </rPr>
      <t xml:space="preserve">
► </t>
    </r>
    <r>
      <rPr>
        <sz val="11"/>
        <color theme="1"/>
        <rFont val="Calibri"/>
        <family val="2"/>
        <scheme val="minor"/>
      </rPr>
      <t xml:space="preserve">Use this space after completing scorecard to write any comments on your score. You can explain any considerations you believe the CoC Board should make here. 
</t>
    </r>
  </si>
  <si>
    <t>Where to find information?</t>
  </si>
  <si>
    <t>PROJECT
ANSWER</t>
  </si>
  <si>
    <t>Scoring Mechanism</t>
  </si>
  <si>
    <t>Maximum
Possible Pts</t>
  </si>
  <si>
    <r>
      <rPr>
        <b/>
        <sz val="11"/>
        <color indexed="8"/>
        <rFont val="Calibri"/>
        <family val="2"/>
      </rPr>
      <t xml:space="preserve">Data Completeness
</t>
    </r>
    <r>
      <rPr>
        <sz val="11"/>
        <color theme="1"/>
        <rFont val="Calibri"/>
        <family val="2"/>
        <scheme val="minor"/>
      </rPr>
      <t>The CoC is monitored by HUD for Data Quality including completeness.</t>
    </r>
    <r>
      <rPr>
        <b/>
        <sz val="11"/>
        <color indexed="8"/>
        <rFont val="Calibri"/>
        <family val="2"/>
      </rPr>
      <t xml:space="preserve"> </t>
    </r>
    <r>
      <rPr>
        <b/>
        <sz val="10"/>
        <color indexed="8"/>
        <rFont val="Calibri"/>
        <family val="2"/>
      </rPr>
      <t xml:space="preserve">
</t>
    </r>
    <r>
      <rPr>
        <i/>
        <sz val="11"/>
        <color indexed="8"/>
        <rFont val="Calibri"/>
        <family val="2"/>
      </rPr>
      <t>Does the Project have any Universal Data Element with an error rate greater than 5% ?</t>
    </r>
  </si>
  <si>
    <t xml:space="preserve">SAGE APR Upload,
Review the data in fields Q06a-Q06b
If any line except Social Security Number has data in "% of Error Rate", that becomes your largest % of error rate.
</t>
  </si>
  <si>
    <t xml:space="preserve">Based on the largest % of error rate, 
• &lt;2% → 5 pts  
•  2 &lt; 5% → 3 pts  
• &gt; 5.1% → 0 pts
</t>
  </si>
  <si>
    <r>
      <rPr>
        <b/>
        <sz val="11"/>
        <color indexed="8"/>
        <rFont val="Calibri"/>
        <family val="2"/>
      </rPr>
      <t xml:space="preserve">Timely Submission of
Universal Data Quality (UDQ) Reports
</t>
    </r>
    <r>
      <rPr>
        <sz val="11"/>
        <color theme="1"/>
        <rFont val="Calibri"/>
        <family val="2"/>
        <scheme val="minor"/>
      </rPr>
      <t>A Universal Data Quality Report is due to THN on the 15th of the first month of each Quarter. 
Did the Agency submit the required DQ Report for the previous Quarter on time?</t>
    </r>
    <r>
      <rPr>
        <i/>
        <sz val="11"/>
        <color indexed="8"/>
        <rFont val="Calibri"/>
        <family val="2"/>
      </rPr>
      <t xml:space="preserve">
</t>
    </r>
  </si>
  <si>
    <r>
      <t xml:space="preserve">Compare submission dates to due dates for the Previous Quarter. 
Please attach a copy of the email submission to the HMIS team with the supporting documentation for this Score Card.
</t>
    </r>
    <r>
      <rPr>
        <b/>
        <u/>
        <sz val="11"/>
        <color theme="1"/>
        <rFont val="Calibri"/>
        <family val="2"/>
        <scheme val="minor"/>
      </rPr>
      <t>Only DV Providers should select N/A</t>
    </r>
  </si>
  <si>
    <r>
      <rPr>
        <i/>
        <sz val="11"/>
        <color indexed="8"/>
        <rFont val="Calibri"/>
        <family val="2"/>
      </rPr>
      <t>Timely Data Quality Reports</t>
    </r>
    <r>
      <rPr>
        <sz val="11"/>
        <color theme="1"/>
        <rFont val="Calibri"/>
        <family val="2"/>
        <scheme val="minor"/>
      </rPr>
      <t xml:space="preserve">
• YES→ 3 pts  
• NO → 0 pts  
</t>
    </r>
  </si>
  <si>
    <r>
      <rPr>
        <b/>
        <sz val="11"/>
        <rFont val="Calibri"/>
        <family val="2"/>
      </rPr>
      <t>Timeliness of Data Entry</t>
    </r>
    <r>
      <rPr>
        <sz val="11"/>
        <rFont val="Calibri"/>
        <family val="2"/>
      </rPr>
      <t xml:space="preserve">
The CoC is monitored by HUD for data quality including timeliness in HMIS  (Or Comparable Database). HMIS Policies and Procedures require data to be input within 3 business days of interaction with a client. 
Does the Project have records input outside the 3 day window?</t>
    </r>
  </si>
  <si>
    <t>Sage Upload Q06e.
Any Entry/Exit Records in the following row(s); 
4-6 Days,
7-10 Days,
11+ Days 
Become the Greatest Lag Time for Entry/Exits.</t>
  </si>
  <si>
    <r>
      <rPr>
        <i/>
        <sz val="11"/>
        <color indexed="8"/>
        <rFont val="Calibri"/>
        <family val="2"/>
      </rPr>
      <t>Greatest Lag Time for Entry/Exits</t>
    </r>
    <r>
      <rPr>
        <sz val="11"/>
        <color theme="1"/>
        <rFont val="Calibri"/>
        <family val="2"/>
        <scheme val="minor"/>
      </rPr>
      <t xml:space="preserve">
• 0-3days → 5 pts  
• 4+ days → 0 pts</t>
    </r>
  </si>
  <si>
    <r>
      <rPr>
        <b/>
        <sz val="11"/>
        <rFont val="Calibri"/>
        <family val="2"/>
      </rPr>
      <t>Timeliness of Data Entry: Entry Assessments</t>
    </r>
    <r>
      <rPr>
        <sz val="11"/>
        <rFont val="Calibri"/>
        <family val="2"/>
      </rPr>
      <t xml:space="preserve">
THN requires CoC-funded projects to perform an Entry Assessment no more than 3 days after determining eligibility for the Program. </t>
    </r>
    <r>
      <rPr>
        <i/>
        <sz val="11"/>
        <rFont val="Calibri"/>
        <family val="2"/>
      </rPr>
      <t xml:space="preserve">
Does the project have outstanding Entry Assessments on the APR run for the time period?</t>
    </r>
    <r>
      <rPr>
        <sz val="11"/>
        <rFont val="Calibri"/>
        <family val="2"/>
      </rPr>
      <t xml:space="preserve">
</t>
    </r>
  </si>
  <si>
    <t xml:space="preserve">SAGE APR Upload,
Review Q06c
Income and Sources at Start
Error Count = Number of outstanding Entry Assessments
</t>
  </si>
  <si>
    <r>
      <rPr>
        <i/>
        <sz val="11"/>
        <color indexed="8"/>
        <rFont val="Calibri"/>
        <family val="2"/>
      </rPr>
      <t xml:space="preserve">Timeliness of  Entry Assessments </t>
    </r>
    <r>
      <rPr>
        <sz val="11"/>
        <color theme="1"/>
        <rFont val="Calibri"/>
        <family val="2"/>
        <scheme val="minor"/>
      </rPr>
      <t xml:space="preserve">
• </t>
    </r>
    <r>
      <rPr>
        <sz val="11"/>
        <color indexed="8"/>
        <rFont val="Calibri"/>
        <family val="2"/>
      </rPr>
      <t>Zero (0) outstanding Entry Assessments</t>
    </r>
    <r>
      <rPr>
        <u/>
        <sz val="11"/>
        <color indexed="8"/>
        <rFont val="Calibri"/>
        <family val="2"/>
      </rPr>
      <t xml:space="preserve"> </t>
    </r>
    <r>
      <rPr>
        <sz val="11"/>
        <color theme="1"/>
        <rFont val="Calibri"/>
        <family val="2"/>
        <scheme val="minor"/>
      </rPr>
      <t xml:space="preserve"> → 2 pts  
• &gt;0 outstanding Entry Assessments  → 0 pts</t>
    </r>
  </si>
  <si>
    <r>
      <rPr>
        <b/>
        <sz val="11"/>
        <rFont val="Calibri"/>
        <family val="2"/>
      </rPr>
      <t>Timeliness of Data Entry: Annual Assessments</t>
    </r>
    <r>
      <rPr>
        <sz val="11"/>
        <rFont val="Calibri"/>
        <family val="2"/>
      </rPr>
      <t xml:space="preserve">
HUD requires CoC-funded projects to perform an annual assessment no more than 30 days before or after the anniversary of the
client’s Project Entry Date.
</t>
    </r>
    <r>
      <rPr>
        <i/>
        <sz val="11"/>
        <rFont val="Calibri"/>
        <family val="2"/>
      </rPr>
      <t xml:space="preserve">
Does the project have outstanding Annual Assessments on the APR run for the time period?</t>
    </r>
    <r>
      <rPr>
        <sz val="11"/>
        <rFont val="Calibri"/>
        <family val="2"/>
      </rPr>
      <t xml:space="preserve">
</t>
    </r>
  </si>
  <si>
    <t>SAGE APR Upload,
Review Q06c
Income and Sources at Annual Assessment 
Error Count = Number of outstanding Annual Assessments</t>
  </si>
  <si>
    <r>
      <rPr>
        <i/>
        <sz val="11"/>
        <color indexed="8"/>
        <rFont val="Calibri"/>
        <family val="2"/>
      </rPr>
      <t xml:space="preserve">Timeliness of  Annual Assessments </t>
    </r>
    <r>
      <rPr>
        <sz val="11"/>
        <color theme="1"/>
        <rFont val="Calibri"/>
        <family val="2"/>
        <scheme val="minor"/>
      </rPr>
      <t xml:space="preserve">
• </t>
    </r>
    <r>
      <rPr>
        <sz val="11"/>
        <color indexed="8"/>
        <rFont val="Calibri"/>
        <family val="2"/>
      </rPr>
      <t>Zero (0) outstanding Annual Assessments</t>
    </r>
    <r>
      <rPr>
        <u/>
        <sz val="11"/>
        <color indexed="8"/>
        <rFont val="Calibri"/>
        <family val="2"/>
      </rPr>
      <t xml:space="preserve"> </t>
    </r>
    <r>
      <rPr>
        <sz val="11"/>
        <color theme="1"/>
        <rFont val="Calibri"/>
        <family val="2"/>
        <scheme val="minor"/>
      </rPr>
      <t xml:space="preserve"> → 2 pts  
• &gt;0 outstanding Annual Assessments  → 0 pts</t>
    </r>
  </si>
  <si>
    <r>
      <rPr>
        <b/>
        <sz val="11"/>
        <rFont val="Calibri"/>
        <family val="2"/>
      </rPr>
      <t>Timeliness of Data Entry: Exit Assessments</t>
    </r>
    <r>
      <rPr>
        <sz val="11"/>
        <rFont val="Calibri"/>
        <family val="2"/>
      </rPr>
      <t xml:space="preserve">
THN requires CoC-funded projects to perform an annual assessment no more than 3 days after a participant exits the Project.
</t>
    </r>
    <r>
      <rPr>
        <i/>
        <sz val="11"/>
        <rFont val="Calibri"/>
        <family val="2"/>
      </rPr>
      <t xml:space="preserve">
Does the project have outstanding Exit Assessments on the APR run for the time period?</t>
    </r>
    <r>
      <rPr>
        <sz val="11"/>
        <rFont val="Calibri"/>
        <family val="2"/>
      </rPr>
      <t xml:space="preserve">
</t>
    </r>
  </si>
  <si>
    <t xml:space="preserve">SAGE APR Upload,
Review Q06c
Income and Sources at Exit
Error Count = Number of outstanding Exit Assessments </t>
  </si>
  <si>
    <r>
      <rPr>
        <i/>
        <sz val="11"/>
        <color indexed="8"/>
        <rFont val="Calibri"/>
        <family val="2"/>
      </rPr>
      <t xml:space="preserve">Timeliness of  Exit Assessments </t>
    </r>
    <r>
      <rPr>
        <sz val="11"/>
        <color theme="1"/>
        <rFont val="Calibri"/>
        <family val="2"/>
        <scheme val="minor"/>
      </rPr>
      <t xml:space="preserve">
• </t>
    </r>
    <r>
      <rPr>
        <sz val="11"/>
        <color indexed="8"/>
        <rFont val="Calibri"/>
        <family val="2"/>
      </rPr>
      <t>Zero (0) outstanding Exit Assessments</t>
    </r>
    <r>
      <rPr>
        <u/>
        <sz val="11"/>
        <color indexed="8"/>
        <rFont val="Calibri"/>
        <family val="2"/>
      </rPr>
      <t xml:space="preserve"> </t>
    </r>
    <r>
      <rPr>
        <sz val="11"/>
        <color theme="1"/>
        <rFont val="Calibri"/>
        <family val="2"/>
        <scheme val="minor"/>
      </rPr>
      <t xml:space="preserve"> → 2 pts  
• &gt;0 outstanding Exit Assessments  → 0 pts</t>
    </r>
  </si>
  <si>
    <r>
      <t xml:space="preserve">Attendance at Required HMIS Webinars  
</t>
    </r>
    <r>
      <rPr>
        <sz val="11"/>
        <rFont val="Calibri"/>
        <family val="2"/>
      </rPr>
      <t>CoC Funded Agencies are required to attend monthly HMIS Webinars, per the 2017 CoC Expectations Form.                                                
Did Someone represent the Project/Agency at each of the required Webinars during the previous Quarter?</t>
    </r>
  </si>
  <si>
    <r>
      <t xml:space="preserve">Please indicate the number of HMIS Monthly Webinars that an Authorized Representative of your Agency attended.
Please also indicate that person's name and the month(s) they attended. 
Score based on Agency Records.  Subject to Verification by the HMIS team.
</t>
    </r>
    <r>
      <rPr>
        <b/>
        <u/>
        <sz val="11"/>
        <rFont val="Calibri"/>
        <family val="2"/>
        <scheme val="minor"/>
      </rPr>
      <t xml:space="preserve">
Only DV Providers should select N/A</t>
    </r>
  </si>
  <si>
    <t>X/3</t>
  </si>
  <si>
    <t>Participation in required HMIS Webinars
• 3 of 3 % → 3 pts  
• 2 of 3 % → 2 pts  
• 1 of 3 % → 1 pts</t>
  </si>
  <si>
    <t>Total HMIS Data Quality</t>
  </si>
  <si>
    <r>
      <rPr>
        <b/>
        <sz val="11"/>
        <color indexed="8"/>
        <rFont val="Calibri"/>
        <family val="2"/>
      </rPr>
      <t>Successful Housing Placement from RRH</t>
    </r>
    <r>
      <rPr>
        <sz val="11"/>
        <color theme="1"/>
        <rFont val="Calibri"/>
        <family val="2"/>
        <scheme val="minor"/>
      </rPr>
      <t xml:space="preserve">
Successful housing outcomes are one of the most important measures of program success. It is also CoC Performance Measure 7b.1. 
</t>
    </r>
    <r>
      <rPr>
        <i/>
        <sz val="11"/>
        <color indexed="8"/>
        <rFont val="Calibri"/>
        <family val="2"/>
      </rPr>
      <t>What is the percentage of persons that that exited to a permanent housing destination?</t>
    </r>
  </si>
  <si>
    <t>Total Leavers (Q5a Row 5, Column 1)</t>
  </si>
  <si>
    <r>
      <rPr>
        <i/>
        <sz val="11"/>
        <color indexed="8"/>
        <rFont val="Calibri"/>
        <family val="2"/>
      </rPr>
      <t>Successful Housing Placement from RRH</t>
    </r>
    <r>
      <rPr>
        <sz val="11"/>
        <color indexed="8"/>
        <rFont val="Calibri"/>
        <family val="2"/>
      </rPr>
      <t xml:space="preserve">
• 94-100 % → 9 pts  
• 87-93 % → 6 pts  
• 80-86 % → 3 pts
</t>
    </r>
  </si>
  <si>
    <t xml:space="preserve">Exits to Positive Housing Destinations,  (Q23a, Row 40, Column 1) </t>
  </si>
  <si>
    <t>Exits to Positive Housing Destinations, (Q23b, Row 40, Column 1)</t>
  </si>
  <si>
    <t>2.1a</t>
  </si>
  <si>
    <r>
      <rPr>
        <b/>
        <sz val="11"/>
        <rFont val="Calibri"/>
        <family val="2"/>
      </rPr>
      <t>Rapid Placement into Permanent Housing.</t>
    </r>
    <r>
      <rPr>
        <sz val="11"/>
        <rFont val="Calibri"/>
        <family val="2"/>
      </rPr>
      <t xml:space="preserve">
A well-functioning Housing Crisis Response System moves Participants from Homelessness to Permanent Housing as soon as possible.
Are the majority of participants placed into permanent housing within 30 days of project entry? (Delay in HMIS from Project Enrollment to Move In)</t>
    </r>
  </si>
  <si>
    <t xml:space="preserve">To Caclulate:
 Using SAGE APR Upload 
See Q22c
1) Add Total for Rows up to 30 days divide by the total number of participants. 
2) Convert to percentage by multipyling by 100. </t>
  </si>
  <si>
    <t>Total  Number of Participants (Q22c Row 10)</t>
  </si>
  <si>
    <r>
      <rPr>
        <i/>
        <sz val="11"/>
        <color indexed="8"/>
        <rFont val="Calibri"/>
        <family val="2"/>
      </rPr>
      <t>Placement in less than 30 Days</t>
    </r>
    <r>
      <rPr>
        <sz val="11"/>
        <color indexed="8"/>
        <rFont val="Calibri"/>
        <family val="2"/>
      </rPr>
      <t xml:space="preserve">
• 80% &lt;30 Days → 9 pts  
• 60% &lt;60 Days → 6 pts  
•  X% &gt;60 Days → 0 pts
</t>
    </r>
  </si>
  <si>
    <r>
      <rPr>
        <b/>
        <sz val="11"/>
        <color indexed="8"/>
        <rFont val="Calibri"/>
        <family val="2"/>
      </rPr>
      <t>Returns to Homelessness</t>
    </r>
    <r>
      <rPr>
        <sz val="11"/>
        <color indexed="8"/>
        <rFont val="Calibri"/>
        <family val="2"/>
      </rPr>
      <t xml:space="preserve">
Reducing returns to homelessness is one of the most important measures of program success. It is also System Performance Measure 2a. 
</t>
    </r>
    <r>
      <rPr>
        <i/>
        <sz val="11"/>
        <color indexed="8"/>
        <rFont val="Calibri"/>
        <family val="2"/>
      </rPr>
      <t>What is the percentage of persons returning to homelessness within 6-12 months of exiting to permanent housing?</t>
    </r>
  </si>
  <si>
    <t>To Calculate:
In HMIS Agencies should run, "2018 System Performance Measures:M2-M7" under the HMIS Reports Tab.
Measure 2a is on the first page of the report.                             Please attach the report to the Score Card.</t>
  </si>
  <si>
    <t>7 Days or less (Q22c Row 1, Column 1)</t>
  </si>
  <si>
    <r>
      <rPr>
        <i/>
        <sz val="11"/>
        <color indexed="8"/>
        <rFont val="Calibri"/>
        <family val="2"/>
      </rPr>
      <t>Returns to Homelessness</t>
    </r>
    <r>
      <rPr>
        <sz val="11"/>
        <color theme="1"/>
        <rFont val="Calibri"/>
        <family val="2"/>
        <scheme val="minor"/>
      </rPr>
      <t xml:space="preserve">
• 0-4 % → 9 pts
• 5-9 % → 6 pts
• 10-15 % → 3 pts</t>
    </r>
  </si>
  <si>
    <t>8-14 Days (Q22c Row 2, Column 1)</t>
  </si>
  <si>
    <t>15-21 Days (Q22c Row 3, Column 1)</t>
  </si>
  <si>
    <r>
      <rPr>
        <b/>
        <sz val="11"/>
        <rFont val="Calibri"/>
        <family val="2"/>
      </rPr>
      <t>Income Growth for Stayers</t>
    </r>
    <r>
      <rPr>
        <sz val="11"/>
        <rFont val="Calibri"/>
        <family val="2"/>
      </rPr>
      <t xml:space="preserve">
Improving someone's access to financial resources is crucial to reducing the person's vulnerability to homelessness. HUD is encouraging CoCs to increase program participants' income through the NOFA and System Performance Measures. 
</t>
    </r>
    <r>
      <rPr>
        <i/>
        <sz val="11"/>
        <rFont val="Calibri"/>
        <family val="2"/>
      </rPr>
      <t xml:space="preserve">What is the percentage of adults who increased total income (earned and non-employment) over the reporting period? </t>
    </r>
  </si>
  <si>
    <t xml:space="preserve">To Caclulate Using SAGE APR Upload
See Q19a2
Identify row: "Number of Adults with Any Income(i.e., total income)" 
Follow that row to the right to intersect with column labeled;
"Performance measure: Percent of persons who accomplished this measure"
The % listed where this row &amp; column meet is the Percentage of Participants Who Increased Their Income During the Operating Year.  </t>
  </si>
  <si>
    <t>22-30 Days (Q22c Row 4, Column 1)</t>
  </si>
  <si>
    <r>
      <rPr>
        <i/>
        <sz val="11"/>
        <color indexed="8"/>
        <rFont val="Calibri"/>
        <family val="2"/>
      </rPr>
      <t>Income Growth for Stayers</t>
    </r>
    <r>
      <rPr>
        <sz val="11"/>
        <color indexed="8"/>
        <rFont val="Calibri"/>
        <family val="2"/>
      </rPr>
      <t xml:space="preserve">
• 81-100 % → 6 pts  
• 61-80 % → 4 pts  
• 40-60 % → 2 pts</t>
    </r>
  </si>
  <si>
    <r>
      <rPr>
        <b/>
        <sz val="11"/>
        <rFont val="Calibri"/>
        <family val="2"/>
      </rPr>
      <t>Income Growth for Leavers</t>
    </r>
    <r>
      <rPr>
        <sz val="11"/>
        <rFont val="Calibri"/>
        <family val="2"/>
      </rPr>
      <t xml:space="preserve">
Improving someone's access to financial resources is crucial to reducing the person's vulnerability to homelessness. HUD is encouraging CoCs, through the NOFA and System Performance Measures,to increase program participants' income.
</t>
    </r>
    <r>
      <rPr>
        <i/>
        <sz val="11"/>
        <rFont val="Calibri"/>
        <family val="2"/>
      </rPr>
      <t xml:space="preserve">What is the percentage of adults who increased total income (earned and non-employment) by Project Exit? </t>
    </r>
  </si>
  <si>
    <r>
      <rPr>
        <i/>
        <sz val="11"/>
        <color indexed="8"/>
        <rFont val="Calibri"/>
        <family val="2"/>
      </rPr>
      <t>Income Growth for Leavers</t>
    </r>
    <r>
      <rPr>
        <sz val="11"/>
        <color indexed="8"/>
        <rFont val="Calibri"/>
        <family val="2"/>
      </rPr>
      <t xml:space="preserve">
• 91-100 % → 6 pts  
• 81-90 % → 4 pts  
• 71-80 % → 2 pts</t>
    </r>
  </si>
  <si>
    <r>
      <rPr>
        <b/>
        <sz val="11"/>
        <rFont val="Calibri"/>
        <family val="2"/>
      </rPr>
      <t>Bed Utilization Rate</t>
    </r>
    <r>
      <rPr>
        <sz val="11"/>
        <rFont val="Calibri"/>
        <family val="2"/>
      </rPr>
      <t xml:space="preserve">
Bed utilization is important to ensure we are fully utilizing our inventory. The CoC and individual projects are scored by HUD on this measure in the NOFA, with CoCs that have less than 85% bed utilization not receiving any points. 
</t>
    </r>
    <r>
      <rPr>
        <i/>
        <sz val="11"/>
        <rFont val="Calibri"/>
        <family val="2"/>
      </rPr>
      <t xml:space="preserve">What is the project's average bed utilization rate for the reporting period? </t>
    </r>
  </si>
  <si>
    <t>To Caclulate Using SAGE APR Upload
See Q08b
1) Add the totals from January, April, July, October.
2) Divide the sum from Step 1 by 4.
3) Divide the Quotient from Step 2 by the number of households identified in your CoC Project Application from the 2016 Competition. See Section 4B2b.
4) Convert the Quotient from Step 3 to a percentage by multiplying by 100                          Ex: .88*100=88 or 88%  (Round to the nearest whole number).</t>
  </si>
  <si>
    <r>
      <rPr>
        <i/>
        <sz val="11"/>
        <color indexed="8"/>
        <rFont val="Calibri"/>
        <family val="2"/>
      </rPr>
      <t>Bed Utilization Rate</t>
    </r>
    <r>
      <rPr>
        <sz val="11"/>
        <color indexed="8"/>
        <rFont val="Calibri"/>
        <family val="2"/>
      </rPr>
      <t xml:space="preserve">
• 96-100 % → 6 pts  
• 91-95 % → 4 pts  
• 85-90 % → 2 pts</t>
    </r>
  </si>
  <si>
    <t>Adjusted Total from 2016 Project Application (Auto Calculates)</t>
  </si>
  <si>
    <r>
      <t xml:space="preserve">Targeting Eligible Participants  </t>
    </r>
    <r>
      <rPr>
        <sz val="11"/>
        <rFont val="Calibri"/>
        <family val="2"/>
        <scheme val="minor"/>
      </rPr>
      <t xml:space="preserve">              Percentage of Adult HoH with entries from Eligible Residences Prior to Project Entry</t>
    </r>
  </si>
  <si>
    <t>To Caclulate:
Using SAGE APR Upload 
See Q15
Column "Total"
1) Identify Subtotal under  the Category "Other Locations"
2) Divide Subtotal by the total, and convert to a percentage by multiplying by 100.</t>
  </si>
  <si>
    <r>
      <rPr>
        <i/>
        <sz val="11"/>
        <color indexed="8"/>
        <rFont val="Calibri"/>
        <family val="2"/>
      </rPr>
      <t xml:space="preserve">Percentage of Eligible Participants </t>
    </r>
    <r>
      <rPr>
        <sz val="11"/>
        <color indexed="8"/>
        <rFont val="Calibri"/>
        <family val="2"/>
      </rPr>
      <t xml:space="preserve">
• 96-100 % → 0 pts  
• 91-95 % → -3 pts  
• 85-90 % → -5 pts</t>
    </r>
  </si>
  <si>
    <r>
      <rPr>
        <b/>
        <sz val="11"/>
        <rFont val="Calibri"/>
        <family val="2"/>
      </rPr>
      <t>Coordinated Entry(CE) Clients:</t>
    </r>
    <r>
      <rPr>
        <sz val="11"/>
        <rFont val="Calibri"/>
        <family val="2"/>
      </rPr>
      <t xml:space="preserve">
Per 24 CFR 578.(a)(8), CoCs must establish and operate either a coordinated Entry System that provides an initial, comprehensive assessment
of the needs of individuals
and families for housing and services. The purpose is to allocate assistance as effectively as possible, prioritizing services to those that need it the most. 
</t>
    </r>
    <r>
      <rPr>
        <i/>
        <sz val="11"/>
        <rFont val="Calibri"/>
        <family val="2"/>
      </rPr>
      <t xml:space="preserve">
What was the percentage of new clients that were enrolled into the project after June 01,2016 that had completed Coordinated Entry and scored for the intervention?</t>
    </r>
  </si>
  <si>
    <t>Agencies should score this metric based on their records, However, THN will be validating scores using custom reporting in HMIS.</t>
  </si>
  <si>
    <t>X / X = X%</t>
  </si>
  <si>
    <r>
      <rPr>
        <i/>
        <sz val="11"/>
        <color indexed="8"/>
        <rFont val="Calibri"/>
        <family val="2"/>
      </rPr>
      <t>Percentage of Clients that completed a Vi-SPDAT and scored in the RRH Range (Or higher):</t>
    </r>
    <r>
      <rPr>
        <sz val="11"/>
        <color indexed="8"/>
        <rFont val="Calibri"/>
        <family val="2"/>
      </rPr>
      <t xml:space="preserve">
• 90-100% → 10 pts
• </t>
    </r>
    <r>
      <rPr>
        <u/>
        <sz val="11"/>
        <color indexed="8"/>
        <rFont val="Calibri"/>
        <family val="2"/>
      </rPr>
      <t>&lt;</t>
    </r>
    <r>
      <rPr>
        <sz val="11"/>
        <color indexed="8"/>
        <rFont val="Calibri"/>
        <family val="2"/>
      </rPr>
      <t xml:space="preserve">89% → 0 pts  
</t>
    </r>
  </si>
  <si>
    <r>
      <rPr>
        <b/>
        <sz val="11"/>
        <color indexed="8"/>
        <rFont val="Calibri"/>
        <family val="2"/>
      </rPr>
      <t>Low-barrier admission policies</t>
    </r>
    <r>
      <rPr>
        <sz val="11"/>
        <color indexed="8"/>
        <rFont val="Calibri"/>
        <family val="2"/>
      </rPr>
      <t xml:space="preserve">
</t>
    </r>
    <r>
      <rPr>
        <sz val="10.5"/>
        <color indexed="8"/>
        <rFont val="Calibri"/>
        <family val="2"/>
      </rPr>
      <t xml:space="preserve">Low barrier admission policies are important to prevent screening out people for assistance because of perceived barriers to housing or services. Housing First practices are a requirement of all HUD CoC-funding recipients. The four components are:
</t>
    </r>
    <r>
      <rPr>
        <sz val="11"/>
        <color indexed="8"/>
        <rFont val="Calibri"/>
        <family val="2"/>
      </rPr>
      <t xml:space="preserve">
</t>
    </r>
    <r>
      <rPr>
        <b/>
        <i/>
        <sz val="11"/>
        <color indexed="8"/>
        <rFont val="Calibri"/>
        <family val="2"/>
      </rPr>
      <t/>
    </r>
  </si>
  <si>
    <t>Refer to your housing program eligibility criteria-policies and procedures &amp; answer accordingly. Please attach a copy of the program policy to this scorecard, indicating page where criteria is outlined.</t>
  </si>
  <si>
    <r>
      <rPr>
        <i/>
        <sz val="11"/>
        <rFont val="Calibri"/>
        <family val="2"/>
      </rPr>
      <t>Low-barrier admission policies</t>
    </r>
    <r>
      <rPr>
        <sz val="11"/>
        <rFont val="Calibri"/>
        <family val="2"/>
      </rPr>
      <t xml:space="preserve">
• Program does not screen out on any of the criteria → 8 pts  
• Program screens out on any combination of the criteria→ 0 pts 
</t>
    </r>
  </si>
  <si>
    <r>
      <t xml:space="preserve">Grant Administration                                          </t>
    </r>
    <r>
      <rPr>
        <sz val="11"/>
        <rFont val="Calibri"/>
        <family val="2"/>
        <scheme val="minor"/>
      </rPr>
      <t xml:space="preserve">Is the project on track to spend all of the current Project Year funds?  </t>
    </r>
  </si>
  <si>
    <t>Please attach  eLOCCS screenshot to Score Card Submission.  Screenshot should capture the entire current operating year. 
Total Award Amount/12 * X mo 
X=Number of months completed in the current Operating year 
THN will compare this number against the eLOCCS screenshot to deterimine if the Project is on track to spend down all funds.
Complete this Score Card based on Agency Records/eLOCCS data.</t>
  </si>
  <si>
    <t>• &lt;5% underspent→ 5 pts  
• &gt;5% Underspent → 0 pts</t>
  </si>
  <si>
    <t>Did the project spend down all funds from the most recent Grant Year Closeout?</t>
  </si>
  <si>
    <t>THN will compare SAGE Data after the final draw of the most recent operating year to the Total Award amount on the GIW.                                                                                                                          Complete this Score Card based on Agency Records/SAGE data.</t>
  </si>
  <si>
    <r>
      <t xml:space="preserve">ELOCCS Draws                                              </t>
    </r>
    <r>
      <rPr>
        <sz val="11"/>
        <rFont val="Calibri"/>
        <family val="2"/>
        <scheme val="minor"/>
      </rPr>
      <t>Has this Project made at least one successful draw from the ELOCCS system at least 1x every 3mo for the current Project Year?</t>
    </r>
  </si>
  <si>
    <t>THN will compare LOCCS screenshot to determine if the Project is making successful Quarterly Draws.  
Complete this Score Card based on Agency Records/eLOCCS data.</t>
  </si>
  <si>
    <t>Frequency of draws in the ELOCCS System                                              •  Monthly Draws→ 0 pts                                                                              • &gt;1 Draw per Quarter → -10pts</t>
  </si>
  <si>
    <r>
      <t xml:space="preserve">Participation in CoC Activities                         </t>
    </r>
    <r>
      <rPr>
        <sz val="11"/>
        <rFont val="Calibri"/>
        <family val="2"/>
        <scheme val="minor"/>
      </rPr>
      <t xml:space="preserve">Did an authorized representative from the Agency attend all required:                                                         • CoC General Meetings                                                                         • Required CoC Program Trainings                     • Mandatory Webinars                                                                            </t>
    </r>
  </si>
  <si>
    <t>THN will score this metric,  Providers will be offered the opportunity to contest THN recordkeeping prior to the finalization of the scorecard.</t>
  </si>
  <si>
    <t>•  Full Participation (100%)→ 5 pts  
•  &lt;100-90% Attendance → 2 pts                                                                            • &lt;90% Attendance → 0 pts</t>
  </si>
  <si>
    <r>
      <rPr>
        <b/>
        <sz val="11"/>
        <rFont val="Calibri"/>
        <family val="2"/>
      </rPr>
      <t xml:space="preserve">Timely APR Submission </t>
    </r>
    <r>
      <rPr>
        <sz val="11"/>
        <rFont val="Calibri"/>
        <family val="2"/>
      </rPr>
      <t xml:space="preserve">
Timely submission of APRs to HUD is important for the CoC as it impacts its CoC funding. 
</t>
    </r>
    <r>
      <rPr>
        <i/>
        <sz val="11"/>
        <rFont val="Calibri"/>
        <family val="2"/>
      </rPr>
      <t>Did your project submit the last applicable APR within the required period, that is within 90 days of the end of your agency's operating year?</t>
    </r>
    <r>
      <rPr>
        <sz val="11"/>
        <rFont val="Calibri"/>
        <family val="2"/>
      </rPr>
      <t xml:space="preserve">
</t>
    </r>
  </si>
  <si>
    <r>
      <t xml:space="preserve">To calculate, subtract the </t>
    </r>
    <r>
      <rPr>
        <i/>
        <sz val="11"/>
        <color indexed="8"/>
        <rFont val="Calibri"/>
        <family val="2"/>
      </rPr>
      <t>Submission Date</t>
    </r>
    <r>
      <rPr>
        <sz val="11"/>
        <color indexed="8"/>
        <rFont val="Calibri"/>
        <family val="2"/>
      </rPr>
      <t xml:space="preserve"> minus the </t>
    </r>
    <r>
      <rPr>
        <i/>
        <sz val="11"/>
        <color indexed="8"/>
        <rFont val="Calibri"/>
        <family val="2"/>
      </rPr>
      <t>End of the Operating Year</t>
    </r>
    <r>
      <rPr>
        <sz val="11"/>
        <color indexed="8"/>
        <rFont val="Calibri"/>
        <family val="2"/>
      </rPr>
      <t xml:space="preserve">
Attach to the scorecard, a screenshot of the Sage APR submission timestamp for the last submitted APR.</t>
    </r>
  </si>
  <si>
    <r>
      <rPr>
        <i/>
        <sz val="11"/>
        <color indexed="8"/>
        <rFont val="Calibri"/>
        <family val="2"/>
      </rPr>
      <t>Timely APR Submission</t>
    </r>
    <r>
      <rPr>
        <sz val="11"/>
        <color theme="1"/>
        <rFont val="Calibri"/>
        <family val="2"/>
        <scheme val="minor"/>
      </rPr>
      <t xml:space="preserve">
• APR submitted on time ( &lt;90 Days)→ 0 pts  
• APR not submitted on time (&gt;=91 Days) → -6 pts  
</t>
    </r>
  </si>
  <si>
    <r>
      <t xml:space="preserve">CoC Program Compliance                         </t>
    </r>
    <r>
      <rPr>
        <sz val="11"/>
        <rFont val="Calibri"/>
        <family val="2"/>
        <scheme val="minor"/>
      </rPr>
      <t>Has the Project been monitored by the Field Office Representative assigned to the Project in the last 12 months? Does the Agency have monitoring findings as a result of that monitoring?</t>
    </r>
  </si>
  <si>
    <t xml:space="preserve">Please attach a monitoring summary to this Score Card, or a statement from the Executive Director, on Agency Letterhead stating that the project has not been monitored in the last 12 months. </t>
  </si>
  <si>
    <r>
      <t xml:space="preserve">Open Monitoring Findings
• This Project was/was not monitored in the last 12 months and has no  monitoring Findings.→ 0 pts     
• This Project was monitored in the last 12 months and received findings as a result of that monitoring.→ -5pts </t>
    </r>
    <r>
      <rPr>
        <b/>
        <u/>
        <sz val="11"/>
        <color theme="1"/>
        <rFont val="Calibri"/>
        <family val="2"/>
        <scheme val="minor"/>
      </rPr>
      <t>for each finding</t>
    </r>
    <r>
      <rPr>
        <sz val="11"/>
        <color theme="1"/>
        <rFont val="Calibri"/>
        <family val="2"/>
        <scheme val="minor"/>
      </rPr>
      <t xml:space="preserve">
</t>
    </r>
  </si>
  <si>
    <t>2025 CoC Performance Monitoring Tool</t>
  </si>
  <si>
    <t>If you have any questions about this tool, please email Cari Moyer at cmoyer@uway.org.</t>
  </si>
  <si>
    <t xml:space="preserve">The monitoring tool is created in a way that should minimize manual calculations, rather the scorer will need to fill in fields from the supporting documentation or answer yes or no questions to arrive at the score for the metric.  </t>
  </si>
  <si>
    <t>Grantees will provide supporting documentation for all metrics prior to the Performance Monitoring visit. Column C of the tool will instruct the scorer which supporting documentation to attach.</t>
  </si>
  <si>
    <t>Please make sure that you complete the appropriate tool for your Project Type.</t>
  </si>
  <si>
    <t>You will notice that the tool is broken down by Project Type. This is because the CoC has different performance benchmarks for RRH and PSH.  Additionally, not all metrics will apply to the same Project Type due to variation in the length of operation and Target Population. The tool will weigh for those differences.</t>
  </si>
  <si>
    <t>Grantees need to provide a screenshot of the current operating year draws from the eLOCCS system.  Scorers should save this screenshot as a PDF.</t>
  </si>
  <si>
    <t>·        Access to the 2024 CoC Program Competition Project Application</t>
  </si>
  <si>
    <t>·        A letter on agency letterhead for the most recent HUD Monitoring Report completed since last performance monitoring (if applicable).</t>
  </si>
  <si>
    <t xml:space="preserve">Please see detailed instruction for each metric in the tool. </t>
  </si>
  <si>
    <t>NUMBER OF HOUSEHOLDS IN 2024 CoC PROJECT APP 4B2a</t>
  </si>
  <si>
    <r>
      <rPr>
        <b/>
        <sz val="11"/>
        <color indexed="8"/>
        <rFont val="Calibri"/>
        <family val="2"/>
      </rPr>
      <t>Successful Housing Placement from RRH</t>
    </r>
    <r>
      <rPr>
        <sz val="11"/>
        <color theme="1"/>
        <rFont val="Calibri"/>
        <family val="2"/>
        <scheme val="minor"/>
      </rPr>
      <t xml:space="preserve">
Successful housing outcomes are one of the most important measures of project success, as permanent housing is what ends a person's experience of  homelessness.
</t>
    </r>
    <r>
      <rPr>
        <i/>
        <sz val="11"/>
        <color indexed="8"/>
        <rFont val="Calibri"/>
        <family val="2"/>
      </rPr>
      <t xml:space="preserve">What is the percentage of persons that exited to a permanent housing destination?
</t>
    </r>
    <r>
      <rPr>
        <b/>
        <i/>
        <u/>
        <sz val="11"/>
        <color indexed="8"/>
        <rFont val="Calibri"/>
        <family val="2"/>
      </rPr>
      <t>If the Project has no exits during the Reporting Period, enter N/A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</si>
</sst>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_(&quot;$&quot;* #,##0_);_(&quot;$&quot;* \(#,##0\);_(&quot;$&quot;* &quot;-&quot;??_);_(@_)"/>
  </numFmts>
  <fonts count="51"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Arial"/>
      <family val="2"/>
    </font>
    <font>
      <sz val="11.5"/>
      <name val="Arial"/>
      <family val="2"/>
    </font>
    <font>
      <sz val="10"/>
      <name val="Arial"/>
      <family val="2"/>
    </font>
    <font>
      <b/>
      <sz val="11"/>
      <name val="Arial"/>
      <family val="2"/>
    </font>
    <font>
      <b/>
      <sz val="11.5"/>
      <name val="Arial"/>
      <family val="2"/>
    </font>
    <font>
      <b/>
      <sz val="11"/>
      <color theme="1"/>
      <name val="Arial"/>
      <family val="2"/>
    </font>
    <font>
      <sz val="11"/>
      <name val="Arial"/>
      <family val="2"/>
    </font>
    <font>
      <sz val="11"/>
      <color theme="1"/>
      <name val="Arial"/>
      <family val="2"/>
    </font>
    <font>
      <b/>
      <sz val="11.5"/>
      <color rgb="FF000000"/>
      <name val="Arial"/>
      <family val="2"/>
    </font>
    <font>
      <b/>
      <sz val="10"/>
      <name val="Arial"/>
      <family val="2"/>
    </font>
    <font>
      <sz val="10"/>
      <color theme="1"/>
      <name val="Arial"/>
      <family val="2"/>
    </font>
    <font>
      <sz val="11"/>
      <color indexed="8"/>
      <name val="Calibri"/>
      <family val="2"/>
    </font>
    <font>
      <i/>
      <sz val="11"/>
      <color indexed="8"/>
      <name val="Calibri"/>
      <family val="2"/>
    </font>
    <font>
      <b/>
      <sz val="11"/>
      <color indexed="8"/>
      <name val="Calibri"/>
      <family val="2"/>
    </font>
    <font>
      <b/>
      <sz val="10"/>
      <color indexed="8"/>
      <name val="Calibri"/>
      <family val="2"/>
    </font>
    <font>
      <u/>
      <sz val="11"/>
      <color indexed="8"/>
      <name val="Calibri"/>
      <family val="2"/>
    </font>
    <font>
      <sz val="11"/>
      <name val="Calibri"/>
      <family val="2"/>
    </font>
    <font>
      <b/>
      <sz val="11"/>
      <name val="Calibri"/>
      <family val="2"/>
    </font>
    <font>
      <i/>
      <sz val="11"/>
      <name val="Calibri"/>
      <family val="2"/>
    </font>
    <font>
      <b/>
      <i/>
      <sz val="11"/>
      <color indexed="8"/>
      <name val="Calibri"/>
      <family val="2"/>
    </font>
    <font>
      <sz val="10.5"/>
      <color indexed="8"/>
      <name val="Calibri"/>
      <family val="2"/>
    </font>
    <font>
      <sz val="11"/>
      <name val="Calibri"/>
      <family val="2"/>
      <scheme val="minor"/>
    </font>
    <font>
      <sz val="11"/>
      <color indexed="8"/>
      <name val="Calibri"/>
      <family val="2"/>
      <scheme val="minor"/>
    </font>
    <font>
      <b/>
      <sz val="9"/>
      <color theme="1"/>
      <name val="Arial"/>
      <family val="2"/>
    </font>
    <font>
      <b/>
      <sz val="11"/>
      <name val="Calibri"/>
      <family val="2"/>
      <scheme val="minor"/>
    </font>
    <font>
      <sz val="11.5"/>
      <name val="Calibri"/>
      <family val="2"/>
    </font>
    <font>
      <b/>
      <sz val="9"/>
      <name val="Arial"/>
      <family val="2"/>
    </font>
    <font>
      <b/>
      <u/>
      <sz val="11"/>
      <color theme="1"/>
      <name val="Calibri"/>
      <family val="2"/>
      <scheme val="minor"/>
    </font>
    <font>
      <b/>
      <u/>
      <sz val="11"/>
      <name val="Calibri"/>
      <family val="2"/>
      <scheme val="minor"/>
    </font>
    <font>
      <sz val="9"/>
      <color indexed="81"/>
      <name val="Tahoma"/>
      <family val="2"/>
    </font>
    <font>
      <b/>
      <sz val="9"/>
      <color indexed="81"/>
      <name val="Tahoma"/>
      <family val="2"/>
    </font>
    <font>
      <b/>
      <i/>
      <u/>
      <sz val="11"/>
      <color indexed="8"/>
      <name val="Calibri"/>
      <family val="2"/>
    </font>
    <font>
      <b/>
      <u/>
      <sz val="11"/>
      <color indexed="8"/>
      <name val="Calibri"/>
      <family val="2"/>
    </font>
    <font>
      <b/>
      <u/>
      <sz val="11"/>
      <name val="Calibri"/>
      <family val="2"/>
    </font>
    <font>
      <b/>
      <sz val="11.5"/>
      <color indexed="8"/>
      <name val="Arial"/>
      <family val="2"/>
    </font>
    <font>
      <sz val="11.5"/>
      <color theme="1"/>
      <name val="Arial"/>
      <family val="2"/>
    </font>
    <font>
      <i/>
      <sz val="11"/>
      <color theme="1"/>
      <name val="Calibri"/>
      <family val="2"/>
      <scheme val="minor"/>
    </font>
    <font>
      <b/>
      <sz val="11.5"/>
      <color theme="1"/>
      <name val="Arial"/>
      <family val="2"/>
    </font>
    <font>
      <i/>
      <sz val="11"/>
      <name val="Calibri"/>
      <family val="2"/>
      <scheme val="minor"/>
    </font>
    <font>
      <i/>
      <sz val="11"/>
      <color indexed="8"/>
      <name val="Calibri"/>
      <family val="2"/>
      <scheme val="minor"/>
    </font>
    <font>
      <sz val="11"/>
      <color theme="1"/>
      <name val="Raleway"/>
      <family val="2"/>
    </font>
    <font>
      <b/>
      <sz val="11"/>
      <color theme="1"/>
      <name val="Raleway"/>
      <family val="2"/>
    </font>
    <font>
      <b/>
      <sz val="11"/>
      <color theme="1"/>
      <name val="Symbol"/>
      <family val="1"/>
      <charset val="2"/>
    </font>
    <font>
      <b/>
      <u/>
      <sz val="11"/>
      <color theme="1"/>
      <name val="Raleway"/>
      <family val="2"/>
    </font>
    <font>
      <b/>
      <u val="double"/>
      <sz val="11"/>
      <color theme="1"/>
      <name val="Raleway"/>
      <family val="2"/>
    </font>
    <font>
      <sz val="11"/>
      <color rgb="FF000000"/>
      <name val="Calibri"/>
      <family val="2"/>
    </font>
    <font>
      <sz val="11"/>
      <color rgb="FFFF0000"/>
      <name val="Calibri"/>
      <family val="2"/>
      <scheme val="minor"/>
    </font>
    <font>
      <b/>
      <sz val="12"/>
      <color theme="1"/>
      <name val="Calibri"/>
      <family val="2"/>
      <scheme val="minor"/>
    </font>
  </fonts>
  <fills count="14">
    <fill>
      <patternFill patternType="none"/>
    </fill>
    <fill>
      <patternFill patternType="gray125"/>
    </fill>
    <fill>
      <patternFill patternType="solid">
        <fgColor theme="8" tint="0.79998168889431442"/>
        <bgColor indexed="65"/>
      </patternFill>
    </fill>
    <fill>
      <patternFill patternType="solid">
        <fgColor theme="0"/>
        <bgColor indexed="64"/>
      </patternFill>
    </fill>
    <fill>
      <patternFill patternType="solid">
        <fgColor rgb="FFDAEEF3"/>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FFC00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9" tint="0.39997558519241921"/>
        <bgColor indexed="64"/>
      </patternFill>
    </fill>
  </fills>
  <borders count="4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diagonal/>
    </border>
    <border>
      <left style="thin">
        <color indexed="64"/>
      </left>
      <right style="medium">
        <color indexed="64"/>
      </right>
      <top/>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5">
    <xf numFmtId="0" fontId="0" fillId="0" borderId="0"/>
    <xf numFmtId="9" fontId="1" fillId="0" borderId="0" applyFont="0" applyFill="0" applyBorder="0" applyAlignment="0" applyProtection="0"/>
    <xf numFmtId="0" fontId="1" fillId="2" borderId="2" applyNumberFormat="0" applyAlignment="0" applyProtection="0"/>
    <xf numFmtId="43" fontId="1" fillId="0" borderId="0" applyFont="0" applyFill="0" applyBorder="0" applyAlignment="0" applyProtection="0"/>
    <xf numFmtId="44" fontId="1" fillId="0" borderId="0" applyFont="0" applyFill="0" applyBorder="0" applyAlignment="0" applyProtection="0"/>
  </cellStyleXfs>
  <cellXfs count="309">
    <xf numFmtId="0" fontId="0" fillId="0" borderId="0" xfId="0"/>
    <xf numFmtId="0" fontId="2" fillId="0" borderId="15" xfId="0" applyFont="1" applyBorder="1" applyAlignment="1">
      <alignment horizontal="center" vertical="center"/>
    </xf>
    <xf numFmtId="0" fontId="0" fillId="0" borderId="0" xfId="0" applyAlignment="1">
      <alignment wrapText="1"/>
    </xf>
    <xf numFmtId="49" fontId="0" fillId="0" borderId="0" xfId="0" applyNumberFormat="1" applyAlignment="1">
      <alignment wrapText="1"/>
    </xf>
    <xf numFmtId="0" fontId="19" fillId="3" borderId="2" xfId="0" applyFont="1" applyFill="1" applyBorder="1" applyAlignment="1">
      <alignment horizontal="left" vertical="top" wrapText="1"/>
    </xf>
    <xf numFmtId="0" fontId="4" fillId="3" borderId="0" xfId="0" applyFont="1" applyFill="1" applyAlignment="1">
      <alignment horizontal="left" vertical="top" wrapText="1"/>
    </xf>
    <xf numFmtId="0" fontId="0" fillId="0" borderId="0" xfId="0" applyAlignment="1">
      <alignment horizontal="left"/>
    </xf>
    <xf numFmtId="0" fontId="6" fillId="3" borderId="0" xfId="0" applyFont="1" applyFill="1" applyAlignment="1">
      <alignment horizontal="center" vertical="top"/>
    </xf>
    <xf numFmtId="0" fontId="6" fillId="5" borderId="4" xfId="0" applyFont="1" applyFill="1" applyBorder="1" applyAlignment="1">
      <alignment horizontal="left" vertical="center" wrapText="1"/>
    </xf>
    <xf numFmtId="0" fontId="8" fillId="5" borderId="5" xfId="2" applyFont="1" applyFill="1" applyBorder="1" applyAlignment="1" applyProtection="1">
      <alignment horizontal="center" vertical="center" wrapText="1"/>
    </xf>
    <xf numFmtId="0" fontId="8" fillId="5" borderId="6" xfId="2" applyFont="1" applyFill="1" applyBorder="1" applyAlignment="1" applyProtection="1">
      <alignment horizontal="center" vertical="center" wrapText="1"/>
    </xf>
    <xf numFmtId="0" fontId="4" fillId="3" borderId="0" xfId="0" applyFont="1" applyFill="1" applyAlignment="1">
      <alignment vertical="top" wrapText="1"/>
    </xf>
    <xf numFmtId="0" fontId="9" fillId="3" borderId="7" xfId="0" applyFont="1" applyFill="1" applyBorder="1" applyAlignment="1">
      <alignment horizontal="left" vertical="center" wrapText="1"/>
    </xf>
    <xf numFmtId="0" fontId="10" fillId="3" borderId="8" xfId="2" applyFont="1" applyFill="1" applyBorder="1" applyAlignment="1" applyProtection="1">
      <alignment horizontal="center" vertical="center" wrapText="1"/>
    </xf>
    <xf numFmtId="1" fontId="10" fillId="3" borderId="9" xfId="2" applyNumberFormat="1" applyFont="1" applyFill="1" applyBorder="1" applyAlignment="1" applyProtection="1">
      <alignment horizontal="center" vertical="center" wrapText="1"/>
    </xf>
    <xf numFmtId="0" fontId="9" fillId="3" borderId="10" xfId="0" applyFont="1" applyFill="1" applyBorder="1" applyAlignment="1">
      <alignment horizontal="left" vertical="center" wrapText="1"/>
    </xf>
    <xf numFmtId="0" fontId="10" fillId="3" borderId="2" xfId="2" applyFont="1" applyFill="1" applyAlignment="1" applyProtection="1">
      <alignment horizontal="center" vertical="center" wrapText="1"/>
    </xf>
    <xf numFmtId="1" fontId="10" fillId="3" borderId="11" xfId="2" applyNumberFormat="1" applyFont="1" applyFill="1" applyBorder="1" applyAlignment="1" applyProtection="1">
      <alignment horizontal="center" vertical="center" wrapText="1"/>
    </xf>
    <xf numFmtId="0" fontId="6" fillId="3" borderId="4" xfId="0" applyFont="1" applyFill="1" applyBorder="1" applyAlignment="1">
      <alignment horizontal="right" vertical="center" wrapText="1"/>
    </xf>
    <xf numFmtId="0" fontId="8" fillId="3" borderId="5" xfId="2" applyFont="1" applyFill="1" applyBorder="1" applyAlignment="1" applyProtection="1">
      <alignment horizontal="center" vertical="center" wrapText="1"/>
    </xf>
    <xf numFmtId="1" fontId="8" fillId="3" borderId="6" xfId="2" applyNumberFormat="1" applyFont="1" applyFill="1" applyBorder="1" applyAlignment="1" applyProtection="1">
      <alignment horizontal="center" vertical="center" wrapText="1"/>
    </xf>
    <xf numFmtId="0" fontId="12" fillId="8" borderId="2" xfId="0" applyFont="1" applyFill="1" applyBorder="1" applyAlignment="1">
      <alignment horizontal="left" vertical="center" wrapText="1"/>
    </xf>
    <xf numFmtId="0" fontId="7" fillId="6" borderId="2" xfId="0" applyFont="1" applyFill="1" applyBorder="1" applyAlignment="1">
      <alignment horizontal="centerContinuous" vertical="center" wrapText="1"/>
    </xf>
    <xf numFmtId="0" fontId="6" fillId="0" borderId="2" xfId="0" applyFont="1" applyBorder="1" applyAlignment="1">
      <alignment horizontal="left" vertical="top" wrapText="1"/>
    </xf>
    <xf numFmtId="0" fontId="9" fillId="0" borderId="2" xfId="0" applyFont="1" applyBorder="1" applyAlignment="1">
      <alignment horizontal="left" vertical="top" wrapText="1"/>
    </xf>
    <xf numFmtId="9" fontId="10" fillId="2" borderId="2" xfId="2" applyNumberFormat="1" applyFont="1" applyAlignment="1" applyProtection="1">
      <alignment horizontal="center" vertical="center" wrapText="1"/>
      <protection locked="0"/>
    </xf>
    <xf numFmtId="0" fontId="9" fillId="0" borderId="2" xfId="0" applyFont="1" applyBorder="1" applyAlignment="1">
      <alignment horizontal="center" vertical="top" wrapText="1"/>
    </xf>
    <xf numFmtId="1" fontId="10" fillId="2" borderId="2" xfId="2" applyNumberFormat="1" applyFont="1" applyAlignment="1" applyProtection="1">
      <alignment horizontal="center" vertical="top" wrapText="1"/>
      <protection locked="0"/>
    </xf>
    <xf numFmtId="0" fontId="9" fillId="0" borderId="2" xfId="0" quotePrefix="1" applyFont="1" applyBorder="1" applyAlignment="1">
      <alignment horizontal="left" vertical="top" wrapText="1"/>
    </xf>
    <xf numFmtId="0" fontId="10" fillId="2" borderId="2" xfId="2" applyFont="1" applyAlignment="1" applyProtection="1">
      <alignment horizontal="center" vertical="center" wrapText="1"/>
      <protection locked="0"/>
    </xf>
    <xf numFmtId="0" fontId="10" fillId="2" borderId="2" xfId="2" applyFont="1" applyAlignment="1" applyProtection="1">
      <alignment horizontal="left" vertical="top" wrapText="1"/>
      <protection locked="0"/>
    </xf>
    <xf numFmtId="0" fontId="9" fillId="0" borderId="2" xfId="0" applyFont="1" applyBorder="1" applyAlignment="1">
      <alignment horizontal="right" vertical="top" wrapText="1"/>
    </xf>
    <xf numFmtId="1" fontId="10" fillId="2" borderId="2" xfId="2" applyNumberFormat="1" applyFont="1" applyAlignment="1" applyProtection="1">
      <alignment horizontal="center" vertical="top" wrapText="1"/>
    </xf>
    <xf numFmtId="0" fontId="8" fillId="0" borderId="2" xfId="0" applyFont="1" applyBorder="1" applyAlignment="1">
      <alignment horizontal="left" vertical="top"/>
    </xf>
    <xf numFmtId="9" fontId="10" fillId="2" borderId="2" xfId="1" applyFont="1" applyFill="1" applyBorder="1" applyAlignment="1" applyProtection="1">
      <alignment horizontal="center" vertical="center" wrapText="1"/>
      <protection locked="0"/>
    </xf>
    <xf numFmtId="0" fontId="10" fillId="0" borderId="2" xfId="0" quotePrefix="1" applyFont="1" applyBorder="1" applyAlignment="1">
      <alignment horizontal="center" vertical="top" wrapText="1"/>
    </xf>
    <xf numFmtId="1" fontId="10" fillId="2" borderId="2" xfId="2" applyNumberFormat="1" applyFont="1" applyAlignment="1" applyProtection="1">
      <alignment horizontal="center" vertical="top"/>
      <protection locked="0"/>
    </xf>
    <xf numFmtId="0" fontId="13" fillId="9" borderId="2" xfId="0" applyFont="1" applyFill="1" applyBorder="1" applyAlignment="1" applyProtection="1">
      <alignment horizontal="center" vertical="center" wrapText="1"/>
      <protection locked="0"/>
    </xf>
    <xf numFmtId="0" fontId="8" fillId="0" borderId="2" xfId="0" quotePrefix="1" applyFont="1" applyBorder="1" applyAlignment="1">
      <alignment horizontal="center" vertical="top" wrapText="1"/>
    </xf>
    <xf numFmtId="1" fontId="10" fillId="0" borderId="2" xfId="0" applyNumberFormat="1" applyFont="1" applyBorder="1" applyAlignment="1">
      <alignment horizontal="center"/>
    </xf>
    <xf numFmtId="0" fontId="0" fillId="0" borderId="0" xfId="0" applyAlignment="1">
      <alignment horizontal="center"/>
    </xf>
    <xf numFmtId="0" fontId="24" fillId="0" borderId="2" xfId="0" applyFont="1" applyBorder="1" applyAlignment="1">
      <alignment horizontal="left" vertical="top" wrapText="1"/>
    </xf>
    <xf numFmtId="0" fontId="25" fillId="0" borderId="2" xfId="0" applyFont="1" applyBorder="1" applyAlignment="1">
      <alignment horizontal="left" vertical="top" wrapText="1"/>
    </xf>
    <xf numFmtId="49" fontId="24" fillId="0" borderId="2" xfId="0" quotePrefix="1" applyNumberFormat="1" applyFont="1" applyBorder="1" applyAlignment="1">
      <alignment horizontal="left" vertical="top" wrapText="1"/>
    </xf>
    <xf numFmtId="0" fontId="24" fillId="0" borderId="2" xfId="0" quotePrefix="1" applyFont="1" applyBorder="1" applyAlignment="1">
      <alignment horizontal="left" vertical="top" wrapText="1"/>
    </xf>
    <xf numFmtId="0" fontId="19" fillId="0" borderId="2" xfId="0" applyFont="1" applyBorder="1" applyAlignment="1">
      <alignment horizontal="left" vertical="top" wrapText="1"/>
    </xf>
    <xf numFmtId="0" fontId="14" fillId="0" borderId="2" xfId="0" applyFont="1" applyBorder="1" applyAlignment="1">
      <alignment horizontal="left" vertical="top" wrapText="1"/>
    </xf>
    <xf numFmtId="0" fontId="0" fillId="0" borderId="2" xfId="0" applyBorder="1" applyAlignment="1">
      <alignment horizontal="left" vertical="top" wrapText="1"/>
    </xf>
    <xf numFmtId="0" fontId="27" fillId="0" borderId="2" xfId="0" applyFont="1" applyBorder="1" applyAlignment="1">
      <alignment horizontal="left" vertical="top" wrapText="1"/>
    </xf>
    <xf numFmtId="0" fontId="0" fillId="0" borderId="2" xfId="0" applyBorder="1" applyAlignment="1">
      <alignment horizontal="left"/>
    </xf>
    <xf numFmtId="0" fontId="0" fillId="0" borderId="2" xfId="0" applyBorder="1"/>
    <xf numFmtId="0" fontId="8" fillId="0" borderId="2" xfId="0" applyFont="1" applyBorder="1" applyAlignment="1">
      <alignment horizontal="right" vertical="top"/>
    </xf>
    <xf numFmtId="0" fontId="6" fillId="3" borderId="0" xfId="0" applyFont="1" applyFill="1" applyAlignment="1">
      <alignment horizontal="center" vertical="top" wrapText="1"/>
    </xf>
    <xf numFmtId="0" fontId="0" fillId="0" borderId="0" xfId="0" applyAlignment="1">
      <alignment horizontal="left" wrapText="1"/>
    </xf>
    <xf numFmtId="20" fontId="8" fillId="2" borderId="2" xfId="2" quotePrefix="1" applyNumberFormat="1" applyFont="1" applyAlignment="1" applyProtection="1">
      <alignment horizontal="center" vertical="center" wrapText="1"/>
      <protection locked="0"/>
    </xf>
    <xf numFmtId="0" fontId="20" fillId="3" borderId="2" xfId="0" applyFont="1" applyFill="1" applyBorder="1" applyAlignment="1">
      <alignment horizontal="left" vertical="top" wrapText="1"/>
    </xf>
    <xf numFmtId="0" fontId="14" fillId="3" borderId="2" xfId="0" applyFont="1" applyFill="1" applyBorder="1" applyAlignment="1">
      <alignment horizontal="left" vertical="top" wrapText="1"/>
    </xf>
    <xf numFmtId="0" fontId="29" fillId="8" borderId="2" xfId="0" applyFont="1" applyFill="1" applyBorder="1" applyAlignment="1">
      <alignment horizontal="center" vertical="center" wrapText="1"/>
    </xf>
    <xf numFmtId="0" fontId="29" fillId="8" borderId="2" xfId="0" applyFont="1" applyFill="1" applyBorder="1" applyAlignment="1">
      <alignment horizontal="left" vertical="center" wrapText="1"/>
    </xf>
    <xf numFmtId="0" fontId="12" fillId="8" borderId="2" xfId="0" applyFont="1" applyFill="1" applyBorder="1" applyAlignment="1">
      <alignment horizontal="center" vertical="center" wrapText="1"/>
    </xf>
    <xf numFmtId="0" fontId="24" fillId="0" borderId="2" xfId="0" applyFont="1" applyBorder="1" applyAlignment="1">
      <alignment horizontal="left" vertical="center" wrapText="1"/>
    </xf>
    <xf numFmtId="0" fontId="6" fillId="5" borderId="18" xfId="0" applyFont="1" applyFill="1" applyBorder="1" applyAlignment="1">
      <alignment horizontal="left" vertical="center" wrapText="1"/>
    </xf>
    <xf numFmtId="0" fontId="9" fillId="3" borderId="19" xfId="0" applyFont="1" applyFill="1" applyBorder="1" applyAlignment="1">
      <alignment horizontal="left" vertical="center" wrapText="1"/>
    </xf>
    <xf numFmtId="0" fontId="9" fillId="3" borderId="14" xfId="0" applyFont="1" applyFill="1" applyBorder="1" applyAlignment="1">
      <alignment horizontal="left" vertical="center" wrapText="1"/>
    </xf>
    <xf numFmtId="0" fontId="24" fillId="0" borderId="2" xfId="0" quotePrefix="1" applyFont="1" applyBorder="1" applyAlignment="1">
      <alignment horizontal="right" wrapText="1"/>
    </xf>
    <xf numFmtId="0" fontId="24" fillId="0" borderId="2" xfId="0" quotePrefix="1" applyFont="1" applyBorder="1" applyAlignment="1">
      <alignment horizontal="center" vertical="center" wrapText="1"/>
    </xf>
    <xf numFmtId="0" fontId="24" fillId="0" borderId="12" xfId="0" quotePrefix="1" applyFont="1" applyBorder="1" applyAlignment="1">
      <alignment vertical="top" wrapText="1"/>
    </xf>
    <xf numFmtId="0" fontId="0" fillId="9" borderId="2" xfId="0" applyFill="1" applyBorder="1" applyAlignment="1">
      <alignment horizontal="left"/>
    </xf>
    <xf numFmtId="0" fontId="8" fillId="5" borderId="5" xfId="2" applyFont="1" applyFill="1" applyBorder="1" applyAlignment="1" applyProtection="1">
      <alignment horizontal="center" wrapText="1"/>
    </xf>
    <xf numFmtId="0" fontId="27" fillId="0" borderId="2" xfId="0" quotePrefix="1" applyFont="1" applyBorder="1" applyAlignment="1">
      <alignment horizontal="right" wrapText="1"/>
    </xf>
    <xf numFmtId="0" fontId="12" fillId="8" borderId="2" xfId="0" applyFont="1" applyFill="1" applyBorder="1" applyAlignment="1">
      <alignment horizontal="center" vertical="top" wrapText="1"/>
    </xf>
    <xf numFmtId="0" fontId="6" fillId="11" borderId="2" xfId="0" applyFont="1" applyFill="1" applyBorder="1" applyAlignment="1">
      <alignment horizontal="center" vertical="center"/>
    </xf>
    <xf numFmtId="0" fontId="6" fillId="4" borderId="2" xfId="0" applyFont="1" applyFill="1" applyBorder="1" applyAlignment="1">
      <alignment horizontal="center" vertical="center" wrapText="1"/>
    </xf>
    <xf numFmtId="0" fontId="6" fillId="11" borderId="2" xfId="0" applyFont="1" applyFill="1" applyBorder="1" applyAlignment="1">
      <alignment horizontal="center" vertical="center" wrapText="1"/>
    </xf>
    <xf numFmtId="0" fontId="4" fillId="3" borderId="0" xfId="0" applyFont="1" applyFill="1" applyAlignment="1">
      <alignment horizontal="left" vertical="center" wrapText="1"/>
    </xf>
    <xf numFmtId="0" fontId="9" fillId="0" borderId="2" xfId="0" applyFont="1" applyBorder="1" applyAlignment="1">
      <alignment horizontal="center" vertical="center" wrapText="1"/>
    </xf>
    <xf numFmtId="0" fontId="10" fillId="0" borderId="2" xfId="0" quotePrefix="1" applyFont="1" applyBorder="1" applyAlignment="1">
      <alignment horizontal="center" vertical="center" wrapText="1"/>
    </xf>
    <xf numFmtId="0" fontId="8" fillId="0" borderId="2" xfId="0" quotePrefix="1" applyFont="1" applyBorder="1" applyAlignment="1">
      <alignment horizontal="center" vertical="center" wrapText="1"/>
    </xf>
    <xf numFmtId="0" fontId="0" fillId="0" borderId="0" xfId="0" applyAlignment="1">
      <alignment vertical="center" wrapText="1"/>
    </xf>
    <xf numFmtId="164" fontId="8" fillId="0" borderId="2" xfId="3" quotePrefix="1" applyNumberFormat="1" applyFont="1" applyBorder="1" applyAlignment="1" applyProtection="1">
      <alignment horizontal="center" vertical="center" wrapText="1"/>
    </xf>
    <xf numFmtId="0" fontId="24" fillId="0" borderId="2" xfId="0" quotePrefix="1" applyFont="1" applyBorder="1" applyAlignment="1">
      <alignment horizontal="right" vertical="center" wrapText="1"/>
    </xf>
    <xf numFmtId="0" fontId="14" fillId="0" borderId="2" xfId="0" applyFont="1" applyBorder="1" applyAlignment="1">
      <alignment vertical="top" wrapText="1"/>
    </xf>
    <xf numFmtId="0" fontId="24" fillId="0" borderId="2" xfId="0" quotePrefix="1" applyFont="1" applyBorder="1" applyAlignment="1">
      <alignment vertical="top" wrapText="1"/>
    </xf>
    <xf numFmtId="0" fontId="4" fillId="0" borderId="0" xfId="0" applyFont="1" applyAlignment="1">
      <alignment horizontal="left" vertical="top" wrapText="1"/>
    </xf>
    <xf numFmtId="165" fontId="24" fillId="0" borderId="2" xfId="4" quotePrefix="1" applyNumberFormat="1" applyFont="1" applyBorder="1" applyAlignment="1" applyProtection="1">
      <alignment vertical="top" wrapText="1"/>
    </xf>
    <xf numFmtId="0" fontId="14" fillId="0" borderId="2" xfId="0" quotePrefix="1" applyFont="1" applyBorder="1" applyAlignment="1">
      <alignment horizontal="left" vertical="top" wrapText="1"/>
    </xf>
    <xf numFmtId="0" fontId="43" fillId="0" borderId="0" xfId="0" applyFont="1" applyAlignment="1">
      <alignment vertical="center" wrapText="1"/>
    </xf>
    <xf numFmtId="0" fontId="44" fillId="0" borderId="0" xfId="0" applyFont="1" applyAlignment="1">
      <alignment horizontal="center" vertical="center" wrapText="1"/>
    </xf>
    <xf numFmtId="0" fontId="46" fillId="0" borderId="0" xfId="0" applyFont="1" applyAlignment="1">
      <alignment vertical="center" wrapText="1"/>
    </xf>
    <xf numFmtId="0" fontId="43" fillId="0" borderId="16" xfId="0" applyFont="1" applyBorder="1" applyAlignment="1">
      <alignment vertical="center" wrapText="1"/>
    </xf>
    <xf numFmtId="0" fontId="43" fillId="0" borderId="17" xfId="0" applyFont="1" applyBorder="1" applyAlignment="1">
      <alignment vertical="center" wrapText="1"/>
    </xf>
    <xf numFmtId="0" fontId="47" fillId="0" borderId="17" xfId="0" applyFont="1" applyBorder="1" applyAlignment="1">
      <alignment vertical="center" wrapText="1"/>
    </xf>
    <xf numFmtId="0" fontId="43" fillId="0" borderId="8" xfId="0" applyFont="1" applyBorder="1" applyAlignment="1">
      <alignment vertical="center" wrapText="1"/>
    </xf>
    <xf numFmtId="0" fontId="43" fillId="0" borderId="33" xfId="0" applyFont="1" applyBorder="1" applyAlignment="1">
      <alignment vertical="center" wrapText="1"/>
    </xf>
    <xf numFmtId="0" fontId="45" fillId="0" borderId="34" xfId="0" applyFont="1" applyBorder="1" applyAlignment="1">
      <alignment horizontal="left" vertical="center" wrapText="1"/>
    </xf>
    <xf numFmtId="0" fontId="43" fillId="0" borderId="34" xfId="0" applyFont="1" applyBorder="1" applyAlignment="1">
      <alignment vertical="center" wrapText="1"/>
    </xf>
    <xf numFmtId="0" fontId="46" fillId="0" borderId="35" xfId="0" applyFont="1" applyBorder="1" applyAlignment="1">
      <alignment vertical="center" wrapText="1"/>
    </xf>
    <xf numFmtId="0" fontId="8" fillId="0" borderId="2" xfId="0" applyFont="1" applyBorder="1" applyAlignment="1">
      <alignment horizontal="left"/>
    </xf>
    <xf numFmtId="0" fontId="2" fillId="0" borderId="2" xfId="0" applyFont="1" applyBorder="1" applyAlignment="1">
      <alignment horizontal="left"/>
    </xf>
    <xf numFmtId="0" fontId="0" fillId="12" borderId="2" xfId="0" applyFill="1" applyBorder="1" applyAlignment="1">
      <alignment horizontal="center"/>
    </xf>
    <xf numFmtId="0" fontId="10" fillId="3" borderId="17" xfId="2" applyFont="1" applyFill="1" applyBorder="1" applyAlignment="1" applyProtection="1">
      <alignment horizontal="center" vertical="center" wrapText="1"/>
    </xf>
    <xf numFmtId="1" fontId="10" fillId="3" borderId="37" xfId="2" applyNumberFormat="1" applyFont="1" applyFill="1" applyBorder="1" applyAlignment="1" applyProtection="1">
      <alignment horizontal="center" vertical="center" wrapText="1"/>
    </xf>
    <xf numFmtId="0" fontId="8" fillId="3" borderId="41" xfId="2" applyFont="1" applyFill="1" applyBorder="1" applyAlignment="1" applyProtection="1">
      <alignment horizontal="center" vertical="center" wrapText="1"/>
    </xf>
    <xf numFmtId="1" fontId="8" fillId="3" borderId="42" xfId="2" applyNumberFormat="1" applyFont="1" applyFill="1" applyBorder="1" applyAlignment="1" applyProtection="1">
      <alignment horizontal="center" vertical="center" wrapText="1"/>
    </xf>
    <xf numFmtId="10" fontId="7" fillId="3" borderId="2" xfId="0" applyNumberFormat="1" applyFont="1" applyFill="1" applyBorder="1" applyAlignment="1">
      <alignment horizontal="center" vertical="top" wrapText="1"/>
    </xf>
    <xf numFmtId="1" fontId="10" fillId="2" borderId="2" xfId="2" applyNumberFormat="1" applyFont="1" applyAlignment="1" applyProtection="1">
      <alignment horizontal="center" vertical="center" wrapText="1"/>
      <protection locked="0"/>
    </xf>
    <xf numFmtId="1" fontId="10" fillId="2" borderId="2" xfId="2" applyNumberFormat="1" applyFont="1" applyAlignment="1" applyProtection="1">
      <alignment horizontal="center" vertical="center"/>
      <protection locked="0"/>
    </xf>
    <xf numFmtId="0" fontId="4" fillId="3" borderId="0" xfId="0" applyFont="1" applyFill="1" applyAlignment="1">
      <alignment horizontal="center" vertical="center" wrapText="1"/>
    </xf>
    <xf numFmtId="0" fontId="7" fillId="6" borderId="2" xfId="0" applyFont="1" applyFill="1" applyBorder="1" applyAlignment="1">
      <alignment horizontal="center" vertical="center" wrapText="1"/>
    </xf>
    <xf numFmtId="1" fontId="10" fillId="0" borderId="2" xfId="0" applyNumberFormat="1" applyFont="1" applyBorder="1" applyAlignment="1">
      <alignment horizontal="center" vertical="center"/>
    </xf>
    <xf numFmtId="0" fontId="0" fillId="0" borderId="0" xfId="0" applyAlignment="1">
      <alignment horizontal="center" vertical="center"/>
    </xf>
    <xf numFmtId="1" fontId="8" fillId="0" borderId="2" xfId="0" quotePrefix="1" applyNumberFormat="1" applyFont="1" applyBorder="1" applyAlignment="1">
      <alignment horizontal="center" vertical="center" wrapText="1"/>
    </xf>
    <xf numFmtId="0" fontId="5" fillId="3" borderId="2" xfId="0" applyFont="1" applyFill="1" applyBorder="1" applyAlignment="1">
      <alignment horizontal="right" vertical="top"/>
    </xf>
    <xf numFmtId="0" fontId="6" fillId="4" borderId="2" xfId="0" applyFont="1" applyFill="1" applyBorder="1" applyAlignment="1">
      <alignment horizontal="center" vertical="center"/>
    </xf>
    <xf numFmtId="0" fontId="25" fillId="0" borderId="16" xfId="0" applyFont="1" applyBorder="1" applyAlignment="1">
      <alignment horizontal="center" vertical="center" wrapText="1"/>
    </xf>
    <xf numFmtId="0" fontId="25" fillId="0" borderId="17" xfId="0" applyFont="1" applyBorder="1" applyAlignment="1">
      <alignment horizontal="center" vertical="center" wrapText="1"/>
    </xf>
    <xf numFmtId="0" fontId="25" fillId="0" borderId="8" xfId="0" applyFont="1" applyBorder="1" applyAlignment="1">
      <alignment horizontal="center" vertical="center" wrapText="1"/>
    </xf>
    <xf numFmtId="0" fontId="6" fillId="3" borderId="18" xfId="0" applyFont="1" applyFill="1" applyBorder="1" applyAlignment="1">
      <alignment horizontal="right" vertical="center" wrapText="1"/>
    </xf>
    <xf numFmtId="0" fontId="6" fillId="13" borderId="2" xfId="0" applyFont="1" applyFill="1" applyBorder="1" applyAlignment="1">
      <alignment horizontal="left" vertical="top" wrapText="1"/>
    </xf>
    <xf numFmtId="0" fontId="19" fillId="11" borderId="2" xfId="0" applyFont="1" applyFill="1" applyBorder="1" applyAlignment="1">
      <alignment horizontal="left" vertical="top" wrapText="1"/>
    </xf>
    <xf numFmtId="0" fontId="50" fillId="0" borderId="34" xfId="0" applyFont="1" applyBorder="1" applyAlignment="1">
      <alignment horizontal="left" vertical="center" indent="5"/>
    </xf>
    <xf numFmtId="9" fontId="10" fillId="0" borderId="2" xfId="1" applyFont="1" applyFill="1" applyBorder="1" applyAlignment="1" applyProtection="1">
      <alignment horizontal="center" vertical="center" wrapText="1"/>
      <protection locked="0"/>
    </xf>
    <xf numFmtId="1" fontId="10" fillId="0" borderId="2" xfId="2" applyNumberFormat="1" applyFont="1" applyFill="1" applyAlignment="1" applyProtection="1">
      <alignment horizontal="center" vertical="center"/>
      <protection locked="0"/>
    </xf>
    <xf numFmtId="0" fontId="2" fillId="0" borderId="0" xfId="0" applyFont="1" applyAlignment="1">
      <alignment horizontal="left"/>
    </xf>
    <xf numFmtId="0" fontId="19" fillId="0" borderId="13" xfId="0" applyFont="1" applyBorder="1" applyAlignment="1">
      <alignment horizontal="left" vertical="top" wrapText="1"/>
    </xf>
    <xf numFmtId="0" fontId="24" fillId="0" borderId="13" xfId="0" quotePrefix="1" applyFont="1" applyBorder="1" applyAlignment="1">
      <alignment horizontal="left" vertical="top" wrapText="1"/>
    </xf>
    <xf numFmtId="0" fontId="0" fillId="0" borderId="13" xfId="0" applyBorder="1" applyAlignment="1">
      <alignment horizontal="center" vertical="center" wrapText="1"/>
    </xf>
    <xf numFmtId="0" fontId="10" fillId="0" borderId="2" xfId="2" applyFont="1" applyFill="1" applyAlignment="1" applyProtection="1">
      <alignment horizontal="center" vertical="center" wrapText="1"/>
      <protection locked="0"/>
    </xf>
    <xf numFmtId="0" fontId="9" fillId="0" borderId="13" xfId="0" applyFont="1" applyBorder="1" applyAlignment="1">
      <alignment horizontal="center" vertical="center" wrapText="1"/>
    </xf>
    <xf numFmtId="1" fontId="10" fillId="0" borderId="2" xfId="2" applyNumberFormat="1" applyFont="1" applyFill="1" applyAlignment="1" applyProtection="1">
      <alignment horizontal="center" vertical="center" wrapText="1"/>
      <protection locked="0"/>
    </xf>
    <xf numFmtId="0" fontId="20" fillId="0" borderId="13" xfId="0" applyFont="1" applyBorder="1" applyAlignment="1">
      <alignment horizontal="left" vertical="top" wrapText="1"/>
    </xf>
    <xf numFmtId="0" fontId="24" fillId="3" borderId="2" xfId="0" quotePrefix="1" applyFont="1" applyFill="1" applyBorder="1" applyAlignment="1">
      <alignment horizontal="left" vertical="top" wrapText="1"/>
    </xf>
    <xf numFmtId="0" fontId="10" fillId="3" borderId="2" xfId="2" applyFont="1" applyFill="1" applyAlignment="1" applyProtection="1">
      <alignment horizontal="center" vertical="center" wrapText="1"/>
      <protection locked="0"/>
    </xf>
    <xf numFmtId="0" fontId="9" fillId="3" borderId="2" xfId="0" applyFont="1" applyFill="1" applyBorder="1" applyAlignment="1">
      <alignment horizontal="center" vertical="center" wrapText="1"/>
    </xf>
    <xf numFmtId="0" fontId="6" fillId="3" borderId="2" xfId="0" applyFont="1" applyFill="1" applyBorder="1" applyAlignment="1">
      <alignment horizontal="left" vertical="top" wrapText="1"/>
    </xf>
    <xf numFmtId="0" fontId="2" fillId="3" borderId="0" xfId="0" applyFont="1" applyFill="1" applyAlignment="1">
      <alignment horizontal="left"/>
    </xf>
    <xf numFmtId="0" fontId="0" fillId="3" borderId="12" xfId="0" applyFill="1" applyBorder="1" applyAlignment="1">
      <alignment horizontal="center" vertical="center" wrapText="1"/>
    </xf>
    <xf numFmtId="0" fontId="0" fillId="3" borderId="14" xfId="0" applyFill="1" applyBorder="1" applyAlignment="1">
      <alignment horizontal="center" vertical="center" wrapText="1"/>
    </xf>
    <xf numFmtId="0" fontId="12" fillId="8" borderId="12" xfId="0" applyFont="1" applyFill="1" applyBorder="1" applyAlignment="1">
      <alignment horizontal="center" vertical="center" wrapText="1"/>
    </xf>
    <xf numFmtId="0" fontId="12" fillId="8" borderId="14" xfId="0" applyFont="1" applyFill="1" applyBorder="1" applyAlignment="1">
      <alignment horizontal="center" vertical="center" wrapText="1"/>
    </xf>
    <xf numFmtId="0" fontId="25" fillId="0" borderId="16" xfId="0" applyFont="1" applyBorder="1" applyAlignment="1">
      <alignment horizontal="left" vertical="top" wrapText="1"/>
    </xf>
    <xf numFmtId="0" fontId="25" fillId="0" borderId="8" xfId="0" applyFont="1" applyBorder="1" applyAlignment="1">
      <alignment horizontal="left" vertical="top" wrapText="1"/>
    </xf>
    <xf numFmtId="0" fontId="9" fillId="0" borderId="16" xfId="0" applyFont="1" applyBorder="1" applyAlignment="1">
      <alignment horizontal="center" vertical="center" wrapText="1"/>
    </xf>
    <xf numFmtId="0" fontId="9" fillId="0" borderId="8" xfId="0" applyFont="1" applyBorder="1" applyAlignment="1">
      <alignment horizontal="center" vertical="center" wrapText="1"/>
    </xf>
    <xf numFmtId="1" fontId="10" fillId="2" borderId="16" xfId="2" applyNumberFormat="1" applyFont="1" applyBorder="1" applyAlignment="1" applyProtection="1">
      <alignment horizontal="center" vertical="center"/>
      <protection locked="0"/>
    </xf>
    <xf numFmtId="1" fontId="10" fillId="2" borderId="8" xfId="2" applyNumberFormat="1" applyFont="1" applyBorder="1" applyAlignment="1" applyProtection="1">
      <alignment horizontal="center" vertical="center"/>
      <protection locked="0"/>
    </xf>
    <xf numFmtId="0" fontId="9" fillId="3" borderId="31" xfId="0" applyFont="1" applyFill="1" applyBorder="1" applyAlignment="1">
      <alignment horizontal="right" vertical="center" wrapText="1"/>
    </xf>
    <xf numFmtId="0" fontId="0" fillId="0" borderId="32" xfId="0" applyBorder="1" applyAlignment="1">
      <alignment horizontal="right" vertical="center" wrapText="1"/>
    </xf>
    <xf numFmtId="0" fontId="0" fillId="0" borderId="18" xfId="0" applyBorder="1" applyAlignment="1">
      <alignment horizontal="right" vertical="center" wrapText="1"/>
    </xf>
    <xf numFmtId="0" fontId="14" fillId="0" borderId="16" xfId="0" applyFont="1" applyBorder="1" applyAlignment="1">
      <alignment horizontal="left" vertical="top" wrapText="1"/>
    </xf>
    <xf numFmtId="0" fontId="14" fillId="0" borderId="17" xfId="0" applyFont="1" applyBorder="1" applyAlignment="1">
      <alignment horizontal="left" vertical="top" wrapText="1"/>
    </xf>
    <xf numFmtId="0" fontId="14" fillId="0" borderId="8" xfId="0" applyFont="1" applyBorder="1" applyAlignment="1">
      <alignment horizontal="left" vertical="top" wrapText="1"/>
    </xf>
    <xf numFmtId="0" fontId="10" fillId="0" borderId="16" xfId="0" quotePrefix="1" applyFont="1" applyBorder="1" applyAlignment="1">
      <alignment horizontal="center" vertical="center" wrapText="1"/>
    </xf>
    <xf numFmtId="0" fontId="10" fillId="0" borderId="17" xfId="0" quotePrefix="1" applyFont="1" applyBorder="1" applyAlignment="1">
      <alignment horizontal="center" vertical="center" wrapText="1"/>
    </xf>
    <xf numFmtId="0" fontId="10" fillId="0" borderId="8" xfId="0" quotePrefix="1" applyFont="1" applyBorder="1" applyAlignment="1">
      <alignment horizontal="center" vertical="center" wrapText="1"/>
    </xf>
    <xf numFmtId="1" fontId="10" fillId="2" borderId="17" xfId="2" applyNumberFormat="1" applyFont="1" applyBorder="1" applyAlignment="1" applyProtection="1">
      <alignment horizontal="center" vertical="center"/>
      <protection locked="0"/>
    </xf>
    <xf numFmtId="0" fontId="9" fillId="3" borderId="12" xfId="0" applyFont="1" applyFill="1" applyBorder="1" applyAlignment="1">
      <alignment horizontal="right" vertical="top" wrapText="1"/>
    </xf>
    <xf numFmtId="0" fontId="9" fillId="3" borderId="14" xfId="0" applyFont="1" applyFill="1" applyBorder="1" applyAlignment="1">
      <alignment horizontal="right" vertical="top" wrapText="1"/>
    </xf>
    <xf numFmtId="0" fontId="9" fillId="3" borderId="12" xfId="0" applyFont="1" applyFill="1" applyBorder="1" applyAlignment="1">
      <alignment horizontal="right" vertical="center" wrapText="1"/>
    </xf>
    <xf numFmtId="0" fontId="9" fillId="3" borderId="14" xfId="0" applyFont="1" applyFill="1" applyBorder="1" applyAlignment="1">
      <alignment horizontal="right" vertical="center" wrapText="1"/>
    </xf>
    <xf numFmtId="0" fontId="3" fillId="0" borderId="2" xfId="0" applyFont="1" applyBorder="1" applyAlignment="1">
      <alignment horizontal="center" vertical="top" wrapText="1"/>
    </xf>
    <xf numFmtId="0" fontId="3" fillId="0" borderId="2" xfId="0" applyFont="1" applyBorder="1" applyAlignment="1">
      <alignment horizontal="center" vertical="top"/>
    </xf>
    <xf numFmtId="0" fontId="5" fillId="3" borderId="2" xfId="0" applyFont="1" applyFill="1" applyBorder="1" applyAlignment="1">
      <alignment horizontal="right" vertical="top"/>
    </xf>
    <xf numFmtId="0" fontId="6" fillId="4" borderId="2" xfId="0" applyFont="1" applyFill="1" applyBorder="1" applyAlignment="1">
      <alignment horizontal="left" vertical="center"/>
    </xf>
    <xf numFmtId="0" fontId="24" fillId="0" borderId="12" xfId="0" quotePrefix="1" applyFont="1" applyBorder="1" applyAlignment="1">
      <alignment horizontal="center" vertical="center" wrapText="1"/>
    </xf>
    <xf numFmtId="0" fontId="24" fillId="0" borderId="14" xfId="0" quotePrefix="1" applyFont="1" applyBorder="1" applyAlignment="1">
      <alignment horizontal="center" vertical="center" wrapText="1"/>
    </xf>
    <xf numFmtId="0" fontId="5" fillId="3" borderId="12" xfId="0" applyFont="1" applyFill="1" applyBorder="1" applyAlignment="1">
      <alignment horizontal="right" vertical="top"/>
    </xf>
    <xf numFmtId="0" fontId="5" fillId="3" borderId="14" xfId="0" applyFont="1" applyFill="1" applyBorder="1" applyAlignment="1">
      <alignment horizontal="right" vertical="top"/>
    </xf>
    <xf numFmtId="0" fontId="9" fillId="3" borderId="24" xfId="0" applyFont="1" applyFill="1" applyBorder="1" applyAlignment="1">
      <alignment horizontal="right" vertical="center" wrapText="1"/>
    </xf>
    <xf numFmtId="0" fontId="9" fillId="3" borderId="25" xfId="0" applyFont="1" applyFill="1" applyBorder="1" applyAlignment="1">
      <alignment horizontal="right" vertical="center" wrapText="1"/>
    </xf>
    <xf numFmtId="0" fontId="9" fillId="3" borderId="26" xfId="0" applyFont="1" applyFill="1" applyBorder="1" applyAlignment="1">
      <alignment horizontal="right" vertical="center" wrapText="1"/>
    </xf>
    <xf numFmtId="0" fontId="9" fillId="3" borderId="27" xfId="0" applyFont="1" applyFill="1" applyBorder="1" applyAlignment="1">
      <alignment horizontal="right" vertical="center" wrapText="1"/>
    </xf>
    <xf numFmtId="0" fontId="9" fillId="3" borderId="13" xfId="0" applyFont="1" applyFill="1" applyBorder="1" applyAlignment="1">
      <alignment horizontal="right" vertical="center" wrapText="1"/>
    </xf>
    <xf numFmtId="0" fontId="9" fillId="3" borderId="28" xfId="0" applyFont="1" applyFill="1" applyBorder="1" applyAlignment="1">
      <alignment horizontal="right" vertical="center" wrapText="1"/>
    </xf>
    <xf numFmtId="0" fontId="9" fillId="3" borderId="29" xfId="0" applyFont="1" applyFill="1" applyBorder="1" applyAlignment="1">
      <alignment horizontal="right" vertical="center" wrapText="1"/>
    </xf>
    <xf numFmtId="0" fontId="9" fillId="3" borderId="30" xfId="0" applyFont="1" applyFill="1" applyBorder="1" applyAlignment="1">
      <alignment horizontal="right" vertical="center" wrapText="1"/>
    </xf>
    <xf numFmtId="0" fontId="6" fillId="3" borderId="39" xfId="0" applyFont="1" applyFill="1" applyBorder="1" applyAlignment="1">
      <alignment horizontal="right" vertical="center" wrapText="1"/>
    </xf>
    <xf numFmtId="0" fontId="6" fillId="3" borderId="38" xfId="0" applyFont="1" applyFill="1" applyBorder="1" applyAlignment="1">
      <alignment horizontal="right" vertical="center" wrapText="1"/>
    </xf>
    <xf numFmtId="0" fontId="6" fillId="3" borderId="40" xfId="0" applyFont="1" applyFill="1" applyBorder="1" applyAlignment="1">
      <alignment horizontal="right" vertical="center" wrapText="1"/>
    </xf>
    <xf numFmtId="0" fontId="6" fillId="4" borderId="2" xfId="0" applyFont="1" applyFill="1" applyBorder="1" applyAlignment="1">
      <alignment horizontal="center" vertical="center"/>
    </xf>
    <xf numFmtId="0" fontId="7" fillId="3" borderId="3" xfId="0" applyFont="1" applyFill="1" applyBorder="1" applyAlignment="1">
      <alignment horizontal="left" wrapText="1"/>
    </xf>
    <xf numFmtId="0" fontId="6" fillId="5" borderId="31" xfId="0" applyFont="1" applyFill="1" applyBorder="1" applyAlignment="1">
      <alignment horizontal="center" vertical="center" wrapText="1"/>
    </xf>
    <xf numFmtId="0" fontId="6" fillId="5" borderId="32" xfId="0" applyFont="1" applyFill="1" applyBorder="1" applyAlignment="1">
      <alignment horizontal="center" vertical="center" wrapText="1"/>
    </xf>
    <xf numFmtId="0" fontId="6" fillId="5" borderId="18" xfId="0" applyFont="1" applyFill="1" applyBorder="1" applyAlignment="1">
      <alignment horizontal="center" vertical="center" wrapText="1"/>
    </xf>
    <xf numFmtId="0" fontId="0" fillId="0" borderId="12" xfId="0" applyBorder="1" applyAlignment="1">
      <alignment horizontal="center"/>
    </xf>
    <xf numFmtId="0" fontId="0" fillId="0" borderId="14" xfId="0" applyBorder="1" applyAlignment="1">
      <alignment horizontal="center"/>
    </xf>
    <xf numFmtId="0" fontId="7" fillId="5" borderId="2" xfId="0" applyFont="1" applyFill="1" applyBorder="1" applyAlignment="1">
      <alignment horizontal="right" vertical="top" wrapText="1"/>
    </xf>
    <xf numFmtId="0" fontId="2" fillId="5" borderId="2" xfId="0" applyFont="1" applyFill="1" applyBorder="1" applyAlignment="1">
      <alignment horizontal="right" vertical="top" wrapText="1"/>
    </xf>
    <xf numFmtId="0" fontId="8" fillId="0" borderId="16" xfId="0" applyFont="1" applyBorder="1" applyAlignment="1">
      <alignment horizontal="left" vertical="top"/>
    </xf>
    <xf numFmtId="0" fontId="8" fillId="0" borderId="8" xfId="0" applyFont="1" applyBorder="1" applyAlignment="1">
      <alignment horizontal="left" vertical="top"/>
    </xf>
    <xf numFmtId="0" fontId="24" fillId="0" borderId="16" xfId="0" applyFont="1" applyBorder="1" applyAlignment="1">
      <alignment horizontal="left" vertical="top" wrapText="1"/>
    </xf>
    <xf numFmtId="0" fontId="24" fillId="0" borderId="8" xfId="0" applyFont="1" applyBorder="1" applyAlignment="1">
      <alignment horizontal="left" vertical="top" wrapText="1"/>
    </xf>
    <xf numFmtId="0" fontId="24" fillId="0" borderId="16" xfId="0" quotePrefix="1" applyFont="1" applyBorder="1" applyAlignment="1">
      <alignment horizontal="left" vertical="top" wrapText="1"/>
    </xf>
    <xf numFmtId="0" fontId="24" fillId="0" borderId="8" xfId="0" quotePrefix="1" applyFont="1" applyBorder="1" applyAlignment="1">
      <alignment horizontal="left" vertical="top" wrapText="1"/>
    </xf>
    <xf numFmtId="9" fontId="10" fillId="2" borderId="16" xfId="1" applyFont="1" applyFill="1" applyBorder="1" applyAlignment="1" applyProtection="1">
      <alignment horizontal="center" vertical="center" wrapText="1"/>
      <protection locked="0"/>
    </xf>
    <xf numFmtId="9" fontId="10" fillId="2" borderId="8" xfId="1" applyFont="1" applyFill="1" applyBorder="1" applyAlignment="1" applyProtection="1">
      <alignment horizontal="center" vertical="center" wrapText="1"/>
      <protection locked="0"/>
    </xf>
    <xf numFmtId="0" fontId="8" fillId="0" borderId="16" xfId="0" applyFont="1" applyBorder="1" applyAlignment="1">
      <alignment horizontal="left" vertical="top" wrapText="1"/>
    </xf>
    <xf numFmtId="0" fontId="8" fillId="0" borderId="17" xfId="0" applyFont="1" applyBorder="1" applyAlignment="1">
      <alignment horizontal="left" vertical="top" wrapText="1"/>
    </xf>
    <xf numFmtId="0" fontId="8" fillId="0" borderId="8" xfId="0" applyFont="1" applyBorder="1" applyAlignment="1">
      <alignment horizontal="left" vertical="top" wrapText="1"/>
    </xf>
    <xf numFmtId="0" fontId="19" fillId="0" borderId="16" xfId="0" applyFont="1" applyBorder="1" applyAlignment="1">
      <alignment horizontal="left" vertical="top" wrapText="1"/>
    </xf>
    <xf numFmtId="0" fontId="19" fillId="0" borderId="17" xfId="0" applyFont="1" applyBorder="1" applyAlignment="1">
      <alignment horizontal="left" vertical="top" wrapText="1"/>
    </xf>
    <xf numFmtId="0" fontId="19" fillId="0" borderId="8" xfId="0" applyFont="1" applyBorder="1" applyAlignment="1">
      <alignment horizontal="left" vertical="top" wrapText="1"/>
    </xf>
    <xf numFmtId="9" fontId="10" fillId="2" borderId="16" xfId="1" applyFont="1" applyFill="1" applyBorder="1" applyAlignment="1" applyProtection="1">
      <alignment horizontal="center" vertical="center" wrapText="1"/>
    </xf>
    <xf numFmtId="9" fontId="10" fillId="2" borderId="17" xfId="1" applyFont="1" applyFill="1" applyBorder="1" applyAlignment="1" applyProtection="1">
      <alignment horizontal="center" vertical="center" wrapText="1"/>
    </xf>
    <xf numFmtId="9" fontId="10" fillId="2" borderId="8" xfId="1" applyFont="1" applyFill="1" applyBorder="1" applyAlignment="1" applyProtection="1">
      <alignment horizontal="center" vertical="center" wrapText="1"/>
    </xf>
    <xf numFmtId="0" fontId="8" fillId="0" borderId="16" xfId="0" applyFont="1" applyBorder="1" applyAlignment="1">
      <alignment horizontal="center" vertical="top"/>
    </xf>
    <xf numFmtId="0" fontId="8" fillId="0" borderId="8" xfId="0" applyFont="1" applyBorder="1" applyAlignment="1">
      <alignment horizontal="center" vertical="top"/>
    </xf>
    <xf numFmtId="0" fontId="24" fillId="0" borderId="16" xfId="0" applyFont="1" applyBorder="1" applyAlignment="1">
      <alignment vertical="top" wrapText="1"/>
    </xf>
    <xf numFmtId="0" fontId="24" fillId="0" borderId="8" xfId="0" applyFont="1" applyBorder="1" applyAlignment="1">
      <alignment vertical="top" wrapText="1"/>
    </xf>
    <xf numFmtId="0" fontId="0" fillId="0" borderId="12" xfId="0" applyBorder="1" applyAlignment="1">
      <alignment horizontal="center" vertical="center" wrapText="1"/>
    </xf>
    <xf numFmtId="0" fontId="0" fillId="0" borderId="14" xfId="0" applyBorder="1" applyAlignment="1">
      <alignment horizontal="center" vertical="center" wrapText="1"/>
    </xf>
    <xf numFmtId="0" fontId="11" fillId="6" borderId="13" xfId="0" applyFont="1" applyFill="1" applyBorder="1" applyAlignment="1">
      <alignment horizontal="left" vertical="top" wrapText="1"/>
    </xf>
    <xf numFmtId="0" fontId="11" fillId="6" borderId="14" xfId="0" applyFont="1" applyFill="1" applyBorder="1" applyAlignment="1">
      <alignment horizontal="left" vertical="top" wrapText="1"/>
    </xf>
    <xf numFmtId="0" fontId="4" fillId="4" borderId="36" xfId="0" applyFont="1" applyFill="1" applyBorder="1" applyAlignment="1">
      <alignment horizontal="left" vertical="top" wrapText="1"/>
    </xf>
    <xf numFmtId="0" fontId="4" fillId="4" borderId="21" xfId="0" applyFont="1" applyFill="1" applyBorder="1" applyAlignment="1">
      <alignment horizontal="left" vertical="top" wrapText="1"/>
    </xf>
    <xf numFmtId="0" fontId="24" fillId="0" borderId="12" xfId="0" quotePrefix="1" applyFont="1" applyBorder="1" applyAlignment="1">
      <alignment horizontal="center" vertical="top" wrapText="1"/>
    </xf>
    <xf numFmtId="0" fontId="24" fillId="0" borderId="14" xfId="0" quotePrefix="1" applyFont="1" applyBorder="1" applyAlignment="1">
      <alignment horizontal="center" vertical="top" wrapText="1"/>
    </xf>
    <xf numFmtId="0" fontId="24" fillId="0" borderId="12" xfId="0" quotePrefix="1" applyFont="1" applyBorder="1" applyAlignment="1">
      <alignment horizontal="left" vertical="center" wrapText="1"/>
    </xf>
    <xf numFmtId="0" fontId="24" fillId="0" borderId="14" xfId="0" quotePrefix="1" applyFont="1" applyBorder="1" applyAlignment="1">
      <alignment horizontal="left" vertical="center" wrapText="1"/>
    </xf>
    <xf numFmtId="0" fontId="25" fillId="0" borderId="20" xfId="0" applyFont="1" applyBorder="1" applyAlignment="1">
      <alignment horizontal="center" vertical="center" wrapText="1"/>
    </xf>
    <xf numFmtId="0" fontId="25" fillId="0" borderId="21" xfId="0" applyFont="1" applyBorder="1" applyAlignment="1">
      <alignment horizontal="center" vertical="center" wrapText="1"/>
    </xf>
    <xf numFmtId="0" fontId="25" fillId="0" borderId="15" xfId="0" applyFont="1" applyBorder="1" applyAlignment="1">
      <alignment horizontal="center" vertical="center" wrapText="1"/>
    </xf>
    <xf numFmtId="0" fontId="25" fillId="0" borderId="22" xfId="0" applyFont="1" applyBorder="1" applyAlignment="1">
      <alignment horizontal="center" vertical="center" wrapText="1"/>
    </xf>
    <xf numFmtId="0" fontId="25" fillId="0" borderId="23" xfId="0" applyFont="1" applyBorder="1" applyAlignment="1">
      <alignment horizontal="center" vertical="center" wrapText="1"/>
    </xf>
    <xf numFmtId="0" fontId="25" fillId="0" borderId="19" xfId="0" applyFont="1" applyBorder="1" applyAlignment="1">
      <alignment horizontal="center" vertical="center" wrapText="1"/>
    </xf>
    <xf numFmtId="1" fontId="10" fillId="0" borderId="16" xfId="2" applyNumberFormat="1" applyFont="1" applyFill="1" applyBorder="1" applyAlignment="1" applyProtection="1">
      <alignment horizontal="center" vertical="center"/>
      <protection locked="0"/>
    </xf>
    <xf numFmtId="1" fontId="10" fillId="0" borderId="8" xfId="2" applyNumberFormat="1" applyFont="1" applyFill="1" applyBorder="1" applyAlignment="1" applyProtection="1">
      <alignment horizontal="center" vertical="center"/>
      <protection locked="0"/>
    </xf>
    <xf numFmtId="0" fontId="8" fillId="0" borderId="12" xfId="0" applyFont="1" applyBorder="1" applyAlignment="1">
      <alignment horizontal="right" vertical="top"/>
    </xf>
    <xf numFmtId="0" fontId="8" fillId="0" borderId="13" xfId="0" applyFont="1" applyBorder="1" applyAlignment="1">
      <alignment horizontal="right" vertical="top"/>
    </xf>
    <xf numFmtId="0" fontId="8" fillId="0" borderId="14" xfId="0" applyFont="1" applyBorder="1" applyAlignment="1">
      <alignment horizontal="right" vertical="top"/>
    </xf>
    <xf numFmtId="0" fontId="0" fillId="0" borderId="14" xfId="0" applyBorder="1" applyAlignment="1">
      <alignment horizontal="center" vertical="top" wrapText="1"/>
    </xf>
    <xf numFmtId="0" fontId="0" fillId="0" borderId="16" xfId="0" applyBorder="1" applyAlignment="1">
      <alignment horizontal="left" vertical="top" wrapText="1"/>
    </xf>
    <xf numFmtId="0" fontId="0" fillId="0" borderId="17" xfId="0" applyBorder="1" applyAlignment="1">
      <alignment horizontal="left" vertical="top" wrapText="1"/>
    </xf>
    <xf numFmtId="0" fontId="0" fillId="0" borderId="8" xfId="0" applyBorder="1" applyAlignment="1">
      <alignment horizontal="left" vertical="top" wrapText="1"/>
    </xf>
    <xf numFmtId="0" fontId="19" fillId="0" borderId="16" xfId="0" applyFont="1" applyBorder="1" applyAlignment="1">
      <alignment horizontal="left" vertical="center" wrapText="1"/>
    </xf>
    <xf numFmtId="0" fontId="24" fillId="0" borderId="17" xfId="0" applyFont="1" applyBorder="1" applyAlignment="1">
      <alignment horizontal="left" vertical="center" wrapText="1"/>
    </xf>
    <xf numFmtId="0" fontId="24" fillId="0" borderId="8" xfId="0" applyFont="1" applyBorder="1" applyAlignment="1">
      <alignment horizontal="left" vertical="center" wrapText="1"/>
    </xf>
    <xf numFmtId="0" fontId="0" fillId="0" borderId="0" xfId="0" applyAlignment="1">
      <alignment horizontal="center" wrapText="1"/>
    </xf>
    <xf numFmtId="0" fontId="0" fillId="0" borderId="0" xfId="0" applyAlignment="1">
      <alignment horizontal="center"/>
    </xf>
    <xf numFmtId="0" fontId="27" fillId="0" borderId="16" xfId="0" applyFont="1" applyBorder="1" applyAlignment="1">
      <alignment vertical="top" wrapText="1"/>
    </xf>
    <xf numFmtId="0" fontId="27" fillId="0" borderId="8" xfId="0" applyFont="1" applyBorder="1" applyAlignment="1">
      <alignment vertical="top" wrapText="1"/>
    </xf>
    <xf numFmtId="9" fontId="13" fillId="0" borderId="16" xfId="1" applyFont="1" applyFill="1" applyBorder="1" applyAlignment="1" applyProtection="1">
      <alignment horizontal="center" vertical="center" wrapText="1"/>
      <protection locked="0"/>
    </xf>
    <xf numFmtId="9" fontId="13" fillId="0" borderId="8" xfId="1" applyFont="1" applyFill="1" applyBorder="1" applyAlignment="1" applyProtection="1">
      <alignment horizontal="center" vertical="center" wrapText="1"/>
      <protection locked="0"/>
    </xf>
    <xf numFmtId="0" fontId="7" fillId="10" borderId="13" xfId="0" applyFont="1" applyFill="1" applyBorder="1" applyAlignment="1">
      <alignment horizontal="left" vertical="center" wrapText="1"/>
    </xf>
    <xf numFmtId="0" fontId="7" fillId="10" borderId="14" xfId="0" applyFont="1" applyFill="1" applyBorder="1" applyAlignment="1">
      <alignment horizontal="left" vertical="center" wrapText="1"/>
    </xf>
    <xf numFmtId="0" fontId="40" fillId="10" borderId="12" xfId="0" applyFont="1" applyFill="1" applyBorder="1" applyAlignment="1">
      <alignment horizontal="center"/>
    </xf>
    <xf numFmtId="0" fontId="40" fillId="10" borderId="13" xfId="0" applyFont="1" applyFill="1" applyBorder="1" applyAlignment="1">
      <alignment horizontal="center"/>
    </xf>
    <xf numFmtId="0" fontId="40" fillId="10" borderId="14" xfId="0" applyFont="1" applyFill="1" applyBorder="1" applyAlignment="1">
      <alignment horizontal="center"/>
    </xf>
    <xf numFmtId="0" fontId="9" fillId="0" borderId="17" xfId="0" applyFont="1" applyBorder="1" applyAlignment="1">
      <alignment horizontal="center" vertical="center" wrapText="1"/>
    </xf>
    <xf numFmtId="0" fontId="25" fillId="0" borderId="16" xfId="0" applyFont="1" applyBorder="1" applyAlignment="1">
      <alignment horizontal="center" vertical="center" wrapText="1"/>
    </xf>
    <xf numFmtId="0" fontId="25" fillId="0" borderId="17" xfId="0" applyFont="1" applyBorder="1" applyAlignment="1">
      <alignment horizontal="center" vertical="center" wrapText="1"/>
    </xf>
    <xf numFmtId="0" fontId="25" fillId="0" borderId="8" xfId="0" applyFont="1" applyBorder="1" applyAlignment="1">
      <alignment horizontal="center" vertical="center" wrapText="1"/>
    </xf>
    <xf numFmtId="0" fontId="7" fillId="7" borderId="13" xfId="0" applyFont="1" applyFill="1" applyBorder="1" applyAlignment="1">
      <alignment horizontal="center" vertical="top" wrapText="1"/>
    </xf>
    <xf numFmtId="0" fontId="7" fillId="7" borderId="14" xfId="0" applyFont="1" applyFill="1" applyBorder="1" applyAlignment="1">
      <alignment horizontal="center" vertical="top" wrapText="1"/>
    </xf>
    <xf numFmtId="0" fontId="8" fillId="0" borderId="17" xfId="0" applyFont="1" applyBorder="1" applyAlignment="1">
      <alignment horizontal="center" vertical="top"/>
    </xf>
    <xf numFmtId="0" fontId="7" fillId="7" borderId="13" xfId="0" applyFont="1" applyFill="1" applyBorder="1" applyAlignment="1">
      <alignment horizontal="left" vertical="top" wrapText="1"/>
    </xf>
    <xf numFmtId="0" fontId="7" fillId="7" borderId="14" xfId="0" applyFont="1" applyFill="1" applyBorder="1" applyAlignment="1">
      <alignment horizontal="left" vertical="top" wrapText="1"/>
    </xf>
    <xf numFmtId="0" fontId="24" fillId="0" borderId="17" xfId="0" quotePrefix="1" applyFont="1" applyBorder="1" applyAlignment="1">
      <alignment horizontal="left" vertical="top" wrapText="1"/>
    </xf>
    <xf numFmtId="9" fontId="10" fillId="2" borderId="17" xfId="1" applyFont="1" applyFill="1" applyBorder="1" applyAlignment="1" applyProtection="1">
      <alignment horizontal="center" vertical="center" wrapText="1"/>
      <protection locked="0"/>
    </xf>
    <xf numFmtId="0" fontId="8" fillId="0" borderId="17" xfId="0" applyFont="1" applyBorder="1" applyAlignment="1">
      <alignment horizontal="left" vertical="top"/>
    </xf>
    <xf numFmtId="49" fontId="24" fillId="0" borderId="12" xfId="0" quotePrefix="1" applyNumberFormat="1" applyFont="1" applyBorder="1" applyAlignment="1">
      <alignment horizontal="center" vertical="center" wrapText="1"/>
    </xf>
    <xf numFmtId="49" fontId="24" fillId="0" borderId="14" xfId="0" quotePrefix="1" applyNumberFormat="1" applyFont="1" applyBorder="1" applyAlignment="1">
      <alignment horizontal="center" vertical="center" wrapText="1"/>
    </xf>
    <xf numFmtId="0" fontId="6" fillId="3" borderId="31" xfId="0" applyFont="1" applyFill="1" applyBorder="1" applyAlignment="1">
      <alignment horizontal="right" vertical="center" wrapText="1"/>
    </xf>
    <xf numFmtId="0" fontId="6" fillId="3" borderId="32" xfId="0" applyFont="1" applyFill="1" applyBorder="1" applyAlignment="1">
      <alignment horizontal="right" vertical="center" wrapText="1"/>
    </xf>
    <xf numFmtId="0" fontId="6" fillId="3" borderId="18" xfId="0" applyFont="1" applyFill="1" applyBorder="1" applyAlignment="1">
      <alignment horizontal="right" vertical="center" wrapText="1"/>
    </xf>
    <xf numFmtId="0" fontId="40" fillId="10" borderId="2" xfId="0" applyFont="1" applyFill="1" applyBorder="1" applyAlignment="1">
      <alignment horizontal="center"/>
    </xf>
    <xf numFmtId="0" fontId="0" fillId="0" borderId="2" xfId="0" applyBorder="1" applyAlignment="1">
      <alignment horizontal="center"/>
    </xf>
    <xf numFmtId="0" fontId="24" fillId="0" borderId="16" xfId="0" quotePrefix="1" applyFont="1" applyBorder="1" applyAlignment="1">
      <alignment horizontal="right" vertical="center" wrapText="1"/>
    </xf>
    <xf numFmtId="0" fontId="0" fillId="0" borderId="8" xfId="0" applyBorder="1" applyAlignment="1">
      <alignment horizontal="right" vertical="center" wrapText="1"/>
    </xf>
    <xf numFmtId="0" fontId="24" fillId="0" borderId="16" xfId="0" quotePrefix="1" applyFont="1" applyBorder="1" applyAlignment="1">
      <alignment horizontal="center" vertical="center" wrapText="1"/>
    </xf>
    <xf numFmtId="0" fontId="0" fillId="0" borderId="8" xfId="0" applyBorder="1" applyAlignment="1">
      <alignment horizontal="center" vertical="center" wrapText="1"/>
    </xf>
    <xf numFmtId="0" fontId="5" fillId="3" borderId="12" xfId="0" applyFont="1" applyFill="1" applyBorder="1" applyAlignment="1">
      <alignment horizontal="right" vertical="top" wrapText="1"/>
    </xf>
    <xf numFmtId="0" fontId="5" fillId="3" borderId="14" xfId="0" applyFont="1" applyFill="1" applyBorder="1" applyAlignment="1">
      <alignment horizontal="right" vertical="top" wrapText="1"/>
    </xf>
    <xf numFmtId="0" fontId="0" fillId="0" borderId="13" xfId="0" applyBorder="1" applyAlignment="1">
      <alignment horizontal="center"/>
    </xf>
    <xf numFmtId="0" fontId="7" fillId="10" borderId="13" xfId="0" applyFont="1" applyFill="1" applyBorder="1" applyAlignment="1">
      <alignment horizontal="left" vertical="top" wrapText="1"/>
    </xf>
    <xf numFmtId="0" fontId="7" fillId="10" borderId="14" xfId="0" applyFont="1" applyFill="1" applyBorder="1" applyAlignment="1">
      <alignment horizontal="left" vertical="top" wrapText="1"/>
    </xf>
    <xf numFmtId="0" fontId="3" fillId="0" borderId="1" xfId="0" applyFont="1" applyBorder="1" applyAlignment="1">
      <alignment horizontal="center" vertical="top" wrapText="1"/>
    </xf>
    <xf numFmtId="0" fontId="3" fillId="0" borderId="1" xfId="0" applyFont="1" applyBorder="1" applyAlignment="1">
      <alignment horizontal="center" vertical="top"/>
    </xf>
    <xf numFmtId="0" fontId="2" fillId="10" borderId="12" xfId="0" applyFont="1" applyFill="1" applyBorder="1" applyAlignment="1">
      <alignment horizontal="center"/>
    </xf>
    <xf numFmtId="0" fontId="2" fillId="10" borderId="13" xfId="0" applyFont="1" applyFill="1" applyBorder="1" applyAlignment="1">
      <alignment horizontal="center"/>
    </xf>
    <xf numFmtId="0" fontId="2" fillId="10" borderId="14" xfId="0" applyFont="1" applyFill="1" applyBorder="1" applyAlignment="1">
      <alignment horizontal="center"/>
    </xf>
    <xf numFmtId="0" fontId="24" fillId="0" borderId="16" xfId="0" quotePrefix="1" applyFont="1" applyBorder="1" applyAlignment="1">
      <alignment horizontal="center" vertical="top" wrapText="1"/>
    </xf>
    <xf numFmtId="0" fontId="24" fillId="0" borderId="17" xfId="0" quotePrefix="1" applyFont="1" applyBorder="1" applyAlignment="1">
      <alignment horizontal="center" vertical="top" wrapText="1"/>
    </xf>
    <xf numFmtId="0" fontId="24" fillId="0" borderId="8" xfId="0" quotePrefix="1" applyFont="1" applyBorder="1" applyAlignment="1">
      <alignment horizontal="center" vertical="top" wrapText="1"/>
    </xf>
    <xf numFmtId="0" fontId="10" fillId="0" borderId="16" xfId="0" quotePrefix="1" applyFont="1" applyBorder="1" applyAlignment="1">
      <alignment horizontal="center" vertical="top" wrapText="1"/>
    </xf>
    <xf numFmtId="0" fontId="10" fillId="0" borderId="17" xfId="0" quotePrefix="1" applyFont="1" applyBorder="1" applyAlignment="1">
      <alignment horizontal="center" vertical="top" wrapText="1"/>
    </xf>
    <xf numFmtId="0" fontId="10" fillId="0" borderId="8" xfId="0" quotePrefix="1" applyFont="1" applyBorder="1" applyAlignment="1">
      <alignment horizontal="center" vertical="top" wrapText="1"/>
    </xf>
    <xf numFmtId="0" fontId="24" fillId="0" borderId="16" xfId="0" applyFont="1" applyBorder="1" applyAlignment="1">
      <alignment horizontal="center" vertical="center" wrapText="1"/>
    </xf>
    <xf numFmtId="0" fontId="24" fillId="0" borderId="17" xfId="0" applyFont="1" applyBorder="1" applyAlignment="1">
      <alignment horizontal="center" vertical="center" wrapText="1"/>
    </xf>
    <xf numFmtId="0" fontId="24" fillId="0" borderId="8" xfId="0" applyFont="1" applyBorder="1" applyAlignment="1">
      <alignment horizontal="center" vertical="center" wrapText="1"/>
    </xf>
    <xf numFmtId="1" fontId="10" fillId="2" borderId="16" xfId="2" applyNumberFormat="1" applyFont="1" applyBorder="1" applyAlignment="1" applyProtection="1">
      <alignment horizontal="center" vertical="top"/>
      <protection locked="0"/>
    </xf>
    <xf numFmtId="1" fontId="10" fillId="2" borderId="17" xfId="2" applyNumberFormat="1" applyFont="1" applyBorder="1" applyAlignment="1" applyProtection="1">
      <alignment horizontal="center" vertical="top"/>
      <protection locked="0"/>
    </xf>
    <xf numFmtId="1" fontId="10" fillId="2" borderId="8" xfId="2" applyNumberFormat="1" applyFont="1" applyBorder="1" applyAlignment="1" applyProtection="1">
      <alignment horizontal="center" vertical="top"/>
      <protection locked="0"/>
    </xf>
    <xf numFmtId="0" fontId="19" fillId="0" borderId="16" xfId="0" applyFont="1" applyBorder="1" applyAlignment="1">
      <alignment horizontal="center" vertical="top" wrapText="1"/>
    </xf>
    <xf numFmtId="0" fontId="19" fillId="0" borderId="17" xfId="0" applyFont="1" applyBorder="1" applyAlignment="1">
      <alignment horizontal="center" vertical="top" wrapText="1"/>
    </xf>
    <xf numFmtId="0" fontId="19" fillId="0" borderId="8" xfId="0" applyFont="1" applyBorder="1" applyAlignment="1">
      <alignment horizontal="center" vertical="top" wrapText="1"/>
    </xf>
    <xf numFmtId="0" fontId="9" fillId="3" borderId="12" xfId="0" applyFont="1" applyFill="1" applyBorder="1" applyAlignment="1">
      <alignment horizontal="center" vertical="center"/>
    </xf>
    <xf numFmtId="0" fontId="9" fillId="3" borderId="14" xfId="0" applyFont="1" applyFill="1" applyBorder="1" applyAlignment="1">
      <alignment horizontal="center" vertical="center"/>
    </xf>
    <xf numFmtId="0" fontId="24" fillId="0" borderId="13" xfId="0" quotePrefix="1" applyFont="1" applyBorder="1" applyAlignment="1">
      <alignment horizontal="center" vertical="top" wrapText="1"/>
    </xf>
    <xf numFmtId="0" fontId="14" fillId="0" borderId="16" xfId="0" applyFont="1" applyBorder="1" applyAlignment="1">
      <alignment horizontal="center" vertical="top" wrapText="1"/>
    </xf>
    <xf numFmtId="0" fontId="14" fillId="0" borderId="17" xfId="0" applyFont="1" applyBorder="1" applyAlignment="1">
      <alignment horizontal="center" vertical="top" wrapText="1"/>
    </xf>
    <xf numFmtId="0" fontId="14" fillId="0" borderId="8" xfId="0" applyFont="1" applyBorder="1" applyAlignment="1">
      <alignment horizontal="center" vertical="top" wrapText="1"/>
    </xf>
    <xf numFmtId="0" fontId="11" fillId="6" borderId="2" xfId="0" applyFont="1" applyFill="1" applyBorder="1" applyAlignment="1">
      <alignment horizontal="left" vertical="top" wrapText="1"/>
    </xf>
    <xf numFmtId="0" fontId="7" fillId="7" borderId="2" xfId="0" applyFont="1" applyFill="1" applyBorder="1" applyAlignment="1">
      <alignment horizontal="left" vertical="center" wrapText="1"/>
    </xf>
    <xf numFmtId="0" fontId="7" fillId="10" borderId="2" xfId="0" applyFont="1" applyFill="1" applyBorder="1" applyAlignment="1">
      <alignment horizontal="left" vertical="center" wrapText="1"/>
    </xf>
    <xf numFmtId="0" fontId="28" fillId="4" borderId="12" xfId="0" applyFont="1" applyFill="1" applyBorder="1" applyAlignment="1">
      <alignment horizontal="left" vertical="top" wrapText="1"/>
    </xf>
    <xf numFmtId="0" fontId="28" fillId="4" borderId="13" xfId="0" applyFont="1" applyFill="1" applyBorder="1" applyAlignment="1">
      <alignment horizontal="left" vertical="top" wrapText="1"/>
    </xf>
    <xf numFmtId="0" fontId="4" fillId="4" borderId="13" xfId="0" applyFont="1" applyFill="1" applyBorder="1" applyAlignment="1">
      <alignment horizontal="left" vertical="top" wrapText="1"/>
    </xf>
    <xf numFmtId="0" fontId="4" fillId="4" borderId="14" xfId="0" applyFont="1" applyFill="1" applyBorder="1" applyAlignment="1">
      <alignment horizontal="left" vertical="top" wrapText="1"/>
    </xf>
  </cellXfs>
  <cellStyles count="5">
    <cellStyle name="20% - Accent5 2" xfId="2" xr:uid="{00000000-0005-0000-0000-000000000000}"/>
    <cellStyle name="Comma" xfId="3" builtinId="3"/>
    <cellStyle name="Currency" xfId="4" builtinId="4"/>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6732270</xdr:colOff>
      <xdr:row>8</xdr:row>
      <xdr:rowOff>430530</xdr:rowOff>
    </xdr:from>
    <xdr:to>
      <xdr:col>0</xdr:col>
      <xdr:colOff>10287000</xdr:colOff>
      <xdr:row>17</xdr:row>
      <xdr:rowOff>85725</xdr:rowOff>
    </xdr:to>
    <xdr:sp macro="" textlink="">
      <xdr:nvSpPr>
        <xdr:cNvPr id="2" name="TextBox 1">
          <a:extLst>
            <a:ext uri="{FF2B5EF4-FFF2-40B4-BE49-F238E27FC236}">
              <a16:creationId xmlns:a16="http://schemas.microsoft.com/office/drawing/2014/main" id="{63518E51-2DD4-F8E3-59FC-06D177339831}"/>
            </a:ext>
          </a:extLst>
        </xdr:cNvPr>
        <xdr:cNvSpPr txBox="1"/>
      </xdr:nvSpPr>
      <xdr:spPr>
        <a:xfrm>
          <a:off x="6732270" y="3621405"/>
          <a:ext cx="3554730" cy="2007870"/>
        </a:xfrm>
        <a:prstGeom prst="rect">
          <a:avLst/>
        </a:prstGeom>
        <a:ln w="28575"/>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b="1" u="sng"/>
            <a:t>Acronyms</a:t>
          </a:r>
        </a:p>
        <a:p>
          <a:r>
            <a:rPr lang="en-US" sz="1100">
              <a:solidFill>
                <a:schemeClr val="dk1"/>
              </a:solidFill>
              <a:effectLst/>
              <a:latin typeface="+mn-lt"/>
              <a:ea typeface="+mn-ea"/>
              <a:cs typeface="+mn-cs"/>
            </a:rPr>
            <a:t>APR – Annual Performance Report</a:t>
          </a:r>
        </a:p>
        <a:p>
          <a:r>
            <a:rPr lang="en-US" sz="1100">
              <a:solidFill>
                <a:schemeClr val="dk1"/>
              </a:solidFill>
              <a:effectLst/>
              <a:latin typeface="+mn-lt"/>
              <a:ea typeface="+mn-ea"/>
              <a:cs typeface="+mn-cs"/>
            </a:rPr>
            <a:t>CoC – Continuum of Care</a:t>
          </a:r>
        </a:p>
        <a:p>
          <a:r>
            <a:rPr lang="en-US" sz="1100">
              <a:solidFill>
                <a:schemeClr val="dk1"/>
              </a:solidFill>
              <a:effectLst/>
              <a:latin typeface="+mn-lt"/>
              <a:ea typeface="+mn-ea"/>
              <a:cs typeface="+mn-cs"/>
            </a:rPr>
            <a:t>DV – Domestic Violence</a:t>
          </a:r>
        </a:p>
        <a:p>
          <a:r>
            <a:rPr lang="en-US" sz="1100">
              <a:solidFill>
                <a:schemeClr val="dk1"/>
              </a:solidFill>
              <a:effectLst/>
              <a:latin typeface="+mn-lt"/>
              <a:ea typeface="+mn-ea"/>
              <a:cs typeface="+mn-cs"/>
            </a:rPr>
            <a:t>eLOCCS – electronic Line of Credit Control System</a:t>
          </a:r>
        </a:p>
        <a:p>
          <a:r>
            <a:rPr lang="en-US" sz="1100">
              <a:solidFill>
                <a:schemeClr val="dk1"/>
              </a:solidFill>
              <a:effectLst/>
              <a:latin typeface="+mn-lt"/>
              <a:ea typeface="+mn-ea"/>
              <a:cs typeface="+mn-cs"/>
            </a:rPr>
            <a:t>HMIS – Homeless Management Information System</a:t>
          </a:r>
        </a:p>
        <a:p>
          <a:r>
            <a:rPr lang="en-US" sz="1100">
              <a:solidFill>
                <a:schemeClr val="dk1"/>
              </a:solidFill>
              <a:effectLst/>
              <a:latin typeface="+mn-lt"/>
              <a:ea typeface="+mn-ea"/>
              <a:cs typeface="+mn-cs"/>
            </a:rPr>
            <a:t>MACH – Midlands Area Coalition for the Homeless</a:t>
          </a:r>
        </a:p>
        <a:p>
          <a:r>
            <a:rPr lang="en-US" sz="1100">
              <a:solidFill>
                <a:schemeClr val="dk1"/>
              </a:solidFill>
              <a:effectLst/>
              <a:latin typeface="+mn-lt"/>
              <a:ea typeface="+mn-ea"/>
              <a:cs typeface="+mn-cs"/>
            </a:rPr>
            <a:t>PSH – Permanent Supportive Housing</a:t>
          </a:r>
        </a:p>
        <a:p>
          <a:r>
            <a:rPr lang="en-US" sz="1100">
              <a:solidFill>
                <a:schemeClr val="dk1"/>
              </a:solidFill>
              <a:effectLst/>
              <a:latin typeface="+mn-lt"/>
              <a:ea typeface="+mn-ea"/>
              <a:cs typeface="+mn-cs"/>
            </a:rPr>
            <a:t>RRH – Rapid Rehousing</a:t>
          </a:r>
        </a:p>
        <a:p>
          <a:r>
            <a:rPr lang="en-US" sz="1100">
              <a:solidFill>
                <a:schemeClr val="dk1"/>
              </a:solidFill>
              <a:effectLst/>
              <a:latin typeface="+mn-lt"/>
              <a:ea typeface="+mn-ea"/>
              <a:cs typeface="+mn-cs"/>
            </a:rPr>
            <a:t>SAGE – Online portal used by HUD grantees to submit annual reports</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5"/>
  <sheetViews>
    <sheetView tabSelected="1" view="pageLayout" zoomScaleNormal="100" workbookViewId="0">
      <selection activeCell="A25" sqref="A25"/>
    </sheetView>
  </sheetViews>
  <sheetFormatPr defaultRowHeight="14.4" x14ac:dyDescent="0.3"/>
  <cols>
    <col min="1" max="1" width="155.88671875" style="2" customWidth="1"/>
  </cols>
  <sheetData>
    <row r="1" spans="1:1" ht="17.399999999999999" x14ac:dyDescent="0.3">
      <c r="A1" s="87" t="s">
        <v>0</v>
      </c>
    </row>
    <row r="2" spans="1:1" ht="17.399999999999999" x14ac:dyDescent="0.3">
      <c r="A2" s="87" t="s">
        <v>260</v>
      </c>
    </row>
    <row r="3" spans="1:1" ht="17.399999999999999" x14ac:dyDescent="0.3">
      <c r="A3" s="86"/>
    </row>
    <row r="4" spans="1:1" ht="30.75" customHeight="1" x14ac:dyDescent="0.3">
      <c r="A4" s="89" t="s">
        <v>1</v>
      </c>
    </row>
    <row r="5" spans="1:1" ht="63" customHeight="1" x14ac:dyDescent="0.3">
      <c r="A5" s="90" t="s">
        <v>265</v>
      </c>
    </row>
    <row r="6" spans="1:1" ht="30.6" customHeight="1" x14ac:dyDescent="0.3">
      <c r="A6" s="90" t="s">
        <v>264</v>
      </c>
    </row>
    <row r="7" spans="1:1" ht="31.95" customHeight="1" x14ac:dyDescent="0.3">
      <c r="A7" s="91" t="s">
        <v>2</v>
      </c>
    </row>
    <row r="8" spans="1:1" ht="43.95" customHeight="1" x14ac:dyDescent="0.3">
      <c r="A8" s="90" t="s">
        <v>262</v>
      </c>
    </row>
    <row r="9" spans="1:1" ht="40.950000000000003" customHeight="1" x14ac:dyDescent="0.3">
      <c r="A9" s="90" t="s">
        <v>263</v>
      </c>
    </row>
    <row r="10" spans="1:1" ht="17.399999999999999" x14ac:dyDescent="0.3">
      <c r="A10" s="90"/>
    </row>
    <row r="11" spans="1:1" ht="17.399999999999999" x14ac:dyDescent="0.3">
      <c r="A11" s="92" t="s">
        <v>261</v>
      </c>
    </row>
    <row r="12" spans="1:1" ht="17.399999999999999" x14ac:dyDescent="0.3">
      <c r="A12" s="86"/>
    </row>
    <row r="13" spans="1:1" ht="17.399999999999999" x14ac:dyDescent="0.3">
      <c r="A13" s="86"/>
    </row>
    <row r="14" spans="1:1" ht="18" thickBot="1" x14ac:dyDescent="0.35">
      <c r="A14" s="88" t="s">
        <v>3</v>
      </c>
    </row>
    <row r="15" spans="1:1" ht="26.4" customHeight="1" x14ac:dyDescent="0.3">
      <c r="A15" s="93" t="s">
        <v>4</v>
      </c>
    </row>
    <row r="16" spans="1:1" ht="15.6" x14ac:dyDescent="0.3">
      <c r="A16" s="120" t="s">
        <v>5</v>
      </c>
    </row>
    <row r="17" spans="1:1" ht="15.6" x14ac:dyDescent="0.3">
      <c r="A17" s="120" t="s">
        <v>6</v>
      </c>
    </row>
    <row r="18" spans="1:1" ht="15.6" x14ac:dyDescent="0.3">
      <c r="A18" s="120" t="s">
        <v>7</v>
      </c>
    </row>
    <row r="19" spans="1:1" ht="15.6" x14ac:dyDescent="0.3">
      <c r="A19" s="120" t="s">
        <v>267</v>
      </c>
    </row>
    <row r="20" spans="1:1" ht="15.6" x14ac:dyDescent="0.3">
      <c r="A20" s="120" t="s">
        <v>8</v>
      </c>
    </row>
    <row r="21" spans="1:1" ht="15.6" x14ac:dyDescent="0.3">
      <c r="A21" s="120" t="s">
        <v>268</v>
      </c>
    </row>
    <row r="22" spans="1:1" x14ac:dyDescent="0.3">
      <c r="A22" s="94"/>
    </row>
    <row r="23" spans="1:1" ht="49.95" customHeight="1" x14ac:dyDescent="0.3">
      <c r="A23" s="95" t="s">
        <v>266</v>
      </c>
    </row>
    <row r="24" spans="1:1" ht="30" customHeight="1" thickBot="1" x14ac:dyDescent="0.35">
      <c r="A24" s="96" t="s">
        <v>269</v>
      </c>
    </row>
    <row r="25" spans="1:1" ht="17.399999999999999" x14ac:dyDescent="0.3">
      <c r="A25" s="86"/>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65"/>
  <sheetViews>
    <sheetView topLeftCell="A44" zoomScaleNormal="100" zoomScaleSheetLayoutView="100" zoomScalePageLayoutView="40" workbookViewId="0">
      <selection activeCell="B44" sqref="B44:B45"/>
    </sheetView>
  </sheetViews>
  <sheetFormatPr defaultColWidth="9.33203125" defaultRowHeight="14.4" x14ac:dyDescent="0.3"/>
  <cols>
    <col min="1" max="1" width="6.6640625" style="1" bestFit="1" customWidth="1"/>
    <col min="2" max="2" width="29.6640625" style="2" customWidth="1"/>
    <col min="3" max="3" width="26.6640625" style="2" customWidth="1"/>
    <col min="4" max="4" width="51.6640625" style="2" customWidth="1"/>
    <col min="5" max="5" width="7.44140625" style="2" bestFit="1" customWidth="1"/>
    <col min="6" max="6" width="11.6640625" style="3" customWidth="1"/>
    <col min="7" max="7" width="44.88671875" style="2" customWidth="1"/>
    <col min="8" max="8" width="10" style="78" customWidth="1"/>
    <col min="9" max="9" width="10.33203125" style="110" customWidth="1"/>
    <col min="10" max="10" width="4.88671875" customWidth="1"/>
    <col min="259" max="259" width="6.6640625" bestFit="1" customWidth="1"/>
    <col min="260" max="260" width="32.6640625" customWidth="1"/>
    <col min="261" max="261" width="26.6640625" customWidth="1"/>
    <col min="262" max="262" width="12.33203125" customWidth="1"/>
    <col min="263" max="263" width="55.6640625" bestFit="1" customWidth="1"/>
    <col min="264" max="264" width="13.6640625" customWidth="1"/>
    <col min="265" max="265" width="12.33203125" customWidth="1"/>
    <col min="266" max="266" width="4.88671875" customWidth="1"/>
    <col min="515" max="515" width="6.6640625" bestFit="1" customWidth="1"/>
    <col min="516" max="516" width="32.6640625" customWidth="1"/>
    <col min="517" max="517" width="26.6640625" customWidth="1"/>
    <col min="518" max="518" width="12.33203125" customWidth="1"/>
    <col min="519" max="519" width="55.6640625" bestFit="1" customWidth="1"/>
    <col min="520" max="520" width="13.6640625" customWidth="1"/>
    <col min="521" max="521" width="12.33203125" customWidth="1"/>
    <col min="522" max="522" width="4.88671875" customWidth="1"/>
    <col min="771" max="771" width="6.6640625" bestFit="1" customWidth="1"/>
    <col min="772" max="772" width="32.6640625" customWidth="1"/>
    <col min="773" max="773" width="26.6640625" customWidth="1"/>
    <col min="774" max="774" width="12.33203125" customWidth="1"/>
    <col min="775" max="775" width="55.6640625" bestFit="1" customWidth="1"/>
    <col min="776" max="776" width="13.6640625" customWidth="1"/>
    <col min="777" max="777" width="12.33203125" customWidth="1"/>
    <col min="778" max="778" width="4.88671875" customWidth="1"/>
    <col min="1027" max="1027" width="6.6640625" bestFit="1" customWidth="1"/>
    <col min="1028" max="1028" width="32.6640625" customWidth="1"/>
    <col min="1029" max="1029" width="26.6640625" customWidth="1"/>
    <col min="1030" max="1030" width="12.33203125" customWidth="1"/>
    <col min="1031" max="1031" width="55.6640625" bestFit="1" customWidth="1"/>
    <col min="1032" max="1032" width="13.6640625" customWidth="1"/>
    <col min="1033" max="1033" width="12.33203125" customWidth="1"/>
    <col min="1034" max="1034" width="4.88671875" customWidth="1"/>
    <col min="1283" max="1283" width="6.6640625" bestFit="1" customWidth="1"/>
    <col min="1284" max="1284" width="32.6640625" customWidth="1"/>
    <col min="1285" max="1285" width="26.6640625" customWidth="1"/>
    <col min="1286" max="1286" width="12.33203125" customWidth="1"/>
    <col min="1287" max="1287" width="55.6640625" bestFit="1" customWidth="1"/>
    <col min="1288" max="1288" width="13.6640625" customWidth="1"/>
    <col min="1289" max="1289" width="12.33203125" customWidth="1"/>
    <col min="1290" max="1290" width="4.88671875" customWidth="1"/>
    <col min="1539" max="1539" width="6.6640625" bestFit="1" customWidth="1"/>
    <col min="1540" max="1540" width="32.6640625" customWidth="1"/>
    <col min="1541" max="1541" width="26.6640625" customWidth="1"/>
    <col min="1542" max="1542" width="12.33203125" customWidth="1"/>
    <col min="1543" max="1543" width="55.6640625" bestFit="1" customWidth="1"/>
    <col min="1544" max="1544" width="13.6640625" customWidth="1"/>
    <col min="1545" max="1545" width="12.33203125" customWidth="1"/>
    <col min="1546" max="1546" width="4.88671875" customWidth="1"/>
    <col min="1795" max="1795" width="6.6640625" bestFit="1" customWidth="1"/>
    <col min="1796" max="1796" width="32.6640625" customWidth="1"/>
    <col min="1797" max="1797" width="26.6640625" customWidth="1"/>
    <col min="1798" max="1798" width="12.33203125" customWidth="1"/>
    <col min="1799" max="1799" width="55.6640625" bestFit="1" customWidth="1"/>
    <col min="1800" max="1800" width="13.6640625" customWidth="1"/>
    <col min="1801" max="1801" width="12.33203125" customWidth="1"/>
    <col min="1802" max="1802" width="4.88671875" customWidth="1"/>
    <col min="2051" max="2051" width="6.6640625" bestFit="1" customWidth="1"/>
    <col min="2052" max="2052" width="32.6640625" customWidth="1"/>
    <col min="2053" max="2053" width="26.6640625" customWidth="1"/>
    <col min="2054" max="2054" width="12.33203125" customWidth="1"/>
    <col min="2055" max="2055" width="55.6640625" bestFit="1" customWidth="1"/>
    <col min="2056" max="2056" width="13.6640625" customWidth="1"/>
    <col min="2057" max="2057" width="12.33203125" customWidth="1"/>
    <col min="2058" max="2058" width="4.88671875" customWidth="1"/>
    <col min="2307" max="2307" width="6.6640625" bestFit="1" customWidth="1"/>
    <col min="2308" max="2308" width="32.6640625" customWidth="1"/>
    <col min="2309" max="2309" width="26.6640625" customWidth="1"/>
    <col min="2310" max="2310" width="12.33203125" customWidth="1"/>
    <col min="2311" max="2311" width="55.6640625" bestFit="1" customWidth="1"/>
    <col min="2312" max="2312" width="13.6640625" customWidth="1"/>
    <col min="2313" max="2313" width="12.33203125" customWidth="1"/>
    <col min="2314" max="2314" width="4.88671875" customWidth="1"/>
    <col min="2563" max="2563" width="6.6640625" bestFit="1" customWidth="1"/>
    <col min="2564" max="2564" width="32.6640625" customWidth="1"/>
    <col min="2565" max="2565" width="26.6640625" customWidth="1"/>
    <col min="2566" max="2566" width="12.33203125" customWidth="1"/>
    <col min="2567" max="2567" width="55.6640625" bestFit="1" customWidth="1"/>
    <col min="2568" max="2568" width="13.6640625" customWidth="1"/>
    <col min="2569" max="2569" width="12.33203125" customWidth="1"/>
    <col min="2570" max="2570" width="4.88671875" customWidth="1"/>
    <col min="2819" max="2819" width="6.6640625" bestFit="1" customWidth="1"/>
    <col min="2820" max="2820" width="32.6640625" customWidth="1"/>
    <col min="2821" max="2821" width="26.6640625" customWidth="1"/>
    <col min="2822" max="2822" width="12.33203125" customWidth="1"/>
    <col min="2823" max="2823" width="55.6640625" bestFit="1" customWidth="1"/>
    <col min="2824" max="2824" width="13.6640625" customWidth="1"/>
    <col min="2825" max="2825" width="12.33203125" customWidth="1"/>
    <col min="2826" max="2826" width="4.88671875" customWidth="1"/>
    <col min="3075" max="3075" width="6.6640625" bestFit="1" customWidth="1"/>
    <col min="3076" max="3076" width="32.6640625" customWidth="1"/>
    <col min="3077" max="3077" width="26.6640625" customWidth="1"/>
    <col min="3078" max="3078" width="12.33203125" customWidth="1"/>
    <col min="3079" max="3079" width="55.6640625" bestFit="1" customWidth="1"/>
    <col min="3080" max="3080" width="13.6640625" customWidth="1"/>
    <col min="3081" max="3081" width="12.33203125" customWidth="1"/>
    <col min="3082" max="3082" width="4.88671875" customWidth="1"/>
    <col min="3331" max="3331" width="6.6640625" bestFit="1" customWidth="1"/>
    <col min="3332" max="3332" width="32.6640625" customWidth="1"/>
    <col min="3333" max="3333" width="26.6640625" customWidth="1"/>
    <col min="3334" max="3334" width="12.33203125" customWidth="1"/>
    <col min="3335" max="3335" width="55.6640625" bestFit="1" customWidth="1"/>
    <col min="3336" max="3336" width="13.6640625" customWidth="1"/>
    <col min="3337" max="3337" width="12.33203125" customWidth="1"/>
    <col min="3338" max="3338" width="4.88671875" customWidth="1"/>
    <col min="3587" max="3587" width="6.6640625" bestFit="1" customWidth="1"/>
    <col min="3588" max="3588" width="32.6640625" customWidth="1"/>
    <col min="3589" max="3589" width="26.6640625" customWidth="1"/>
    <col min="3590" max="3590" width="12.33203125" customWidth="1"/>
    <col min="3591" max="3591" width="55.6640625" bestFit="1" customWidth="1"/>
    <col min="3592" max="3592" width="13.6640625" customWidth="1"/>
    <col min="3593" max="3593" width="12.33203125" customWidth="1"/>
    <col min="3594" max="3594" width="4.88671875" customWidth="1"/>
    <col min="3843" max="3843" width="6.6640625" bestFit="1" customWidth="1"/>
    <col min="3844" max="3844" width="32.6640625" customWidth="1"/>
    <col min="3845" max="3845" width="26.6640625" customWidth="1"/>
    <col min="3846" max="3846" width="12.33203125" customWidth="1"/>
    <col min="3847" max="3847" width="55.6640625" bestFit="1" customWidth="1"/>
    <col min="3848" max="3848" width="13.6640625" customWidth="1"/>
    <col min="3849" max="3849" width="12.33203125" customWidth="1"/>
    <col min="3850" max="3850" width="4.88671875" customWidth="1"/>
    <col min="4099" max="4099" width="6.6640625" bestFit="1" customWidth="1"/>
    <col min="4100" max="4100" width="32.6640625" customWidth="1"/>
    <col min="4101" max="4101" width="26.6640625" customWidth="1"/>
    <col min="4102" max="4102" width="12.33203125" customWidth="1"/>
    <col min="4103" max="4103" width="55.6640625" bestFit="1" customWidth="1"/>
    <col min="4104" max="4104" width="13.6640625" customWidth="1"/>
    <col min="4105" max="4105" width="12.33203125" customWidth="1"/>
    <col min="4106" max="4106" width="4.88671875" customWidth="1"/>
    <col min="4355" max="4355" width="6.6640625" bestFit="1" customWidth="1"/>
    <col min="4356" max="4356" width="32.6640625" customWidth="1"/>
    <col min="4357" max="4357" width="26.6640625" customWidth="1"/>
    <col min="4358" max="4358" width="12.33203125" customWidth="1"/>
    <col min="4359" max="4359" width="55.6640625" bestFit="1" customWidth="1"/>
    <col min="4360" max="4360" width="13.6640625" customWidth="1"/>
    <col min="4361" max="4361" width="12.33203125" customWidth="1"/>
    <col min="4362" max="4362" width="4.88671875" customWidth="1"/>
    <col min="4611" max="4611" width="6.6640625" bestFit="1" customWidth="1"/>
    <col min="4612" max="4612" width="32.6640625" customWidth="1"/>
    <col min="4613" max="4613" width="26.6640625" customWidth="1"/>
    <col min="4614" max="4614" width="12.33203125" customWidth="1"/>
    <col min="4615" max="4615" width="55.6640625" bestFit="1" customWidth="1"/>
    <col min="4616" max="4616" width="13.6640625" customWidth="1"/>
    <col min="4617" max="4617" width="12.33203125" customWidth="1"/>
    <col min="4618" max="4618" width="4.88671875" customWidth="1"/>
    <col min="4867" max="4867" width="6.6640625" bestFit="1" customWidth="1"/>
    <col min="4868" max="4868" width="32.6640625" customWidth="1"/>
    <col min="4869" max="4869" width="26.6640625" customWidth="1"/>
    <col min="4870" max="4870" width="12.33203125" customWidth="1"/>
    <col min="4871" max="4871" width="55.6640625" bestFit="1" customWidth="1"/>
    <col min="4872" max="4872" width="13.6640625" customWidth="1"/>
    <col min="4873" max="4873" width="12.33203125" customWidth="1"/>
    <col min="4874" max="4874" width="4.88671875" customWidth="1"/>
    <col min="5123" max="5123" width="6.6640625" bestFit="1" customWidth="1"/>
    <col min="5124" max="5124" width="32.6640625" customWidth="1"/>
    <col min="5125" max="5125" width="26.6640625" customWidth="1"/>
    <col min="5126" max="5126" width="12.33203125" customWidth="1"/>
    <col min="5127" max="5127" width="55.6640625" bestFit="1" customWidth="1"/>
    <col min="5128" max="5128" width="13.6640625" customWidth="1"/>
    <col min="5129" max="5129" width="12.33203125" customWidth="1"/>
    <col min="5130" max="5130" width="4.88671875" customWidth="1"/>
    <col min="5379" max="5379" width="6.6640625" bestFit="1" customWidth="1"/>
    <col min="5380" max="5380" width="32.6640625" customWidth="1"/>
    <col min="5381" max="5381" width="26.6640625" customWidth="1"/>
    <col min="5382" max="5382" width="12.33203125" customWidth="1"/>
    <col min="5383" max="5383" width="55.6640625" bestFit="1" customWidth="1"/>
    <col min="5384" max="5384" width="13.6640625" customWidth="1"/>
    <col min="5385" max="5385" width="12.33203125" customWidth="1"/>
    <col min="5386" max="5386" width="4.88671875" customWidth="1"/>
    <col min="5635" max="5635" width="6.6640625" bestFit="1" customWidth="1"/>
    <col min="5636" max="5636" width="32.6640625" customWidth="1"/>
    <col min="5637" max="5637" width="26.6640625" customWidth="1"/>
    <col min="5638" max="5638" width="12.33203125" customWidth="1"/>
    <col min="5639" max="5639" width="55.6640625" bestFit="1" customWidth="1"/>
    <col min="5640" max="5640" width="13.6640625" customWidth="1"/>
    <col min="5641" max="5641" width="12.33203125" customWidth="1"/>
    <col min="5642" max="5642" width="4.88671875" customWidth="1"/>
    <col min="5891" max="5891" width="6.6640625" bestFit="1" customWidth="1"/>
    <col min="5892" max="5892" width="32.6640625" customWidth="1"/>
    <col min="5893" max="5893" width="26.6640625" customWidth="1"/>
    <col min="5894" max="5894" width="12.33203125" customWidth="1"/>
    <col min="5895" max="5895" width="55.6640625" bestFit="1" customWidth="1"/>
    <col min="5896" max="5896" width="13.6640625" customWidth="1"/>
    <col min="5897" max="5897" width="12.33203125" customWidth="1"/>
    <col min="5898" max="5898" width="4.88671875" customWidth="1"/>
    <col min="6147" max="6147" width="6.6640625" bestFit="1" customWidth="1"/>
    <col min="6148" max="6148" width="32.6640625" customWidth="1"/>
    <col min="6149" max="6149" width="26.6640625" customWidth="1"/>
    <col min="6150" max="6150" width="12.33203125" customWidth="1"/>
    <col min="6151" max="6151" width="55.6640625" bestFit="1" customWidth="1"/>
    <col min="6152" max="6152" width="13.6640625" customWidth="1"/>
    <col min="6153" max="6153" width="12.33203125" customWidth="1"/>
    <col min="6154" max="6154" width="4.88671875" customWidth="1"/>
    <col min="6403" max="6403" width="6.6640625" bestFit="1" customWidth="1"/>
    <col min="6404" max="6404" width="32.6640625" customWidth="1"/>
    <col min="6405" max="6405" width="26.6640625" customWidth="1"/>
    <col min="6406" max="6406" width="12.33203125" customWidth="1"/>
    <col min="6407" max="6407" width="55.6640625" bestFit="1" customWidth="1"/>
    <col min="6408" max="6408" width="13.6640625" customWidth="1"/>
    <col min="6409" max="6409" width="12.33203125" customWidth="1"/>
    <col min="6410" max="6410" width="4.88671875" customWidth="1"/>
    <col min="6659" max="6659" width="6.6640625" bestFit="1" customWidth="1"/>
    <col min="6660" max="6660" width="32.6640625" customWidth="1"/>
    <col min="6661" max="6661" width="26.6640625" customWidth="1"/>
    <col min="6662" max="6662" width="12.33203125" customWidth="1"/>
    <col min="6663" max="6663" width="55.6640625" bestFit="1" customWidth="1"/>
    <col min="6664" max="6664" width="13.6640625" customWidth="1"/>
    <col min="6665" max="6665" width="12.33203125" customWidth="1"/>
    <col min="6666" max="6666" width="4.88671875" customWidth="1"/>
    <col min="6915" max="6915" width="6.6640625" bestFit="1" customWidth="1"/>
    <col min="6916" max="6916" width="32.6640625" customWidth="1"/>
    <col min="6917" max="6917" width="26.6640625" customWidth="1"/>
    <col min="6918" max="6918" width="12.33203125" customWidth="1"/>
    <col min="6919" max="6919" width="55.6640625" bestFit="1" customWidth="1"/>
    <col min="6920" max="6920" width="13.6640625" customWidth="1"/>
    <col min="6921" max="6921" width="12.33203125" customWidth="1"/>
    <col min="6922" max="6922" width="4.88671875" customWidth="1"/>
    <col min="7171" max="7171" width="6.6640625" bestFit="1" customWidth="1"/>
    <col min="7172" max="7172" width="32.6640625" customWidth="1"/>
    <col min="7173" max="7173" width="26.6640625" customWidth="1"/>
    <col min="7174" max="7174" width="12.33203125" customWidth="1"/>
    <col min="7175" max="7175" width="55.6640625" bestFit="1" customWidth="1"/>
    <col min="7176" max="7176" width="13.6640625" customWidth="1"/>
    <col min="7177" max="7177" width="12.33203125" customWidth="1"/>
    <col min="7178" max="7178" width="4.88671875" customWidth="1"/>
    <col min="7427" max="7427" width="6.6640625" bestFit="1" customWidth="1"/>
    <col min="7428" max="7428" width="32.6640625" customWidth="1"/>
    <col min="7429" max="7429" width="26.6640625" customWidth="1"/>
    <col min="7430" max="7430" width="12.33203125" customWidth="1"/>
    <col min="7431" max="7431" width="55.6640625" bestFit="1" customWidth="1"/>
    <col min="7432" max="7432" width="13.6640625" customWidth="1"/>
    <col min="7433" max="7433" width="12.33203125" customWidth="1"/>
    <col min="7434" max="7434" width="4.88671875" customWidth="1"/>
    <col min="7683" max="7683" width="6.6640625" bestFit="1" customWidth="1"/>
    <col min="7684" max="7684" width="32.6640625" customWidth="1"/>
    <col min="7685" max="7685" width="26.6640625" customWidth="1"/>
    <col min="7686" max="7686" width="12.33203125" customWidth="1"/>
    <col min="7687" max="7687" width="55.6640625" bestFit="1" customWidth="1"/>
    <col min="7688" max="7688" width="13.6640625" customWidth="1"/>
    <col min="7689" max="7689" width="12.33203125" customWidth="1"/>
    <col min="7690" max="7690" width="4.88671875" customWidth="1"/>
    <col min="7939" max="7939" width="6.6640625" bestFit="1" customWidth="1"/>
    <col min="7940" max="7940" width="32.6640625" customWidth="1"/>
    <col min="7941" max="7941" width="26.6640625" customWidth="1"/>
    <col min="7942" max="7942" width="12.33203125" customWidth="1"/>
    <col min="7943" max="7943" width="55.6640625" bestFit="1" customWidth="1"/>
    <col min="7944" max="7944" width="13.6640625" customWidth="1"/>
    <col min="7945" max="7945" width="12.33203125" customWidth="1"/>
    <col min="7946" max="7946" width="4.88671875" customWidth="1"/>
    <col min="8195" max="8195" width="6.6640625" bestFit="1" customWidth="1"/>
    <col min="8196" max="8196" width="32.6640625" customWidth="1"/>
    <col min="8197" max="8197" width="26.6640625" customWidth="1"/>
    <col min="8198" max="8198" width="12.33203125" customWidth="1"/>
    <col min="8199" max="8199" width="55.6640625" bestFit="1" customWidth="1"/>
    <col min="8200" max="8200" width="13.6640625" customWidth="1"/>
    <col min="8201" max="8201" width="12.33203125" customWidth="1"/>
    <col min="8202" max="8202" width="4.88671875" customWidth="1"/>
    <col min="8451" max="8451" width="6.6640625" bestFit="1" customWidth="1"/>
    <col min="8452" max="8452" width="32.6640625" customWidth="1"/>
    <col min="8453" max="8453" width="26.6640625" customWidth="1"/>
    <col min="8454" max="8454" width="12.33203125" customWidth="1"/>
    <col min="8455" max="8455" width="55.6640625" bestFit="1" customWidth="1"/>
    <col min="8456" max="8456" width="13.6640625" customWidth="1"/>
    <col min="8457" max="8457" width="12.33203125" customWidth="1"/>
    <col min="8458" max="8458" width="4.88671875" customWidth="1"/>
    <col min="8707" max="8707" width="6.6640625" bestFit="1" customWidth="1"/>
    <col min="8708" max="8708" width="32.6640625" customWidth="1"/>
    <col min="8709" max="8709" width="26.6640625" customWidth="1"/>
    <col min="8710" max="8710" width="12.33203125" customWidth="1"/>
    <col min="8711" max="8711" width="55.6640625" bestFit="1" customWidth="1"/>
    <col min="8712" max="8712" width="13.6640625" customWidth="1"/>
    <col min="8713" max="8713" width="12.33203125" customWidth="1"/>
    <col min="8714" max="8714" width="4.88671875" customWidth="1"/>
    <col min="8963" max="8963" width="6.6640625" bestFit="1" customWidth="1"/>
    <col min="8964" max="8964" width="32.6640625" customWidth="1"/>
    <col min="8965" max="8965" width="26.6640625" customWidth="1"/>
    <col min="8966" max="8966" width="12.33203125" customWidth="1"/>
    <col min="8967" max="8967" width="55.6640625" bestFit="1" customWidth="1"/>
    <col min="8968" max="8968" width="13.6640625" customWidth="1"/>
    <col min="8969" max="8969" width="12.33203125" customWidth="1"/>
    <col min="8970" max="8970" width="4.88671875" customWidth="1"/>
    <col min="9219" max="9219" width="6.6640625" bestFit="1" customWidth="1"/>
    <col min="9220" max="9220" width="32.6640625" customWidth="1"/>
    <col min="9221" max="9221" width="26.6640625" customWidth="1"/>
    <col min="9222" max="9222" width="12.33203125" customWidth="1"/>
    <col min="9223" max="9223" width="55.6640625" bestFit="1" customWidth="1"/>
    <col min="9224" max="9224" width="13.6640625" customWidth="1"/>
    <col min="9225" max="9225" width="12.33203125" customWidth="1"/>
    <col min="9226" max="9226" width="4.88671875" customWidth="1"/>
    <col min="9475" max="9475" width="6.6640625" bestFit="1" customWidth="1"/>
    <col min="9476" max="9476" width="32.6640625" customWidth="1"/>
    <col min="9477" max="9477" width="26.6640625" customWidth="1"/>
    <col min="9478" max="9478" width="12.33203125" customWidth="1"/>
    <col min="9479" max="9479" width="55.6640625" bestFit="1" customWidth="1"/>
    <col min="9480" max="9480" width="13.6640625" customWidth="1"/>
    <col min="9481" max="9481" width="12.33203125" customWidth="1"/>
    <col min="9482" max="9482" width="4.88671875" customWidth="1"/>
    <col min="9731" max="9731" width="6.6640625" bestFit="1" customWidth="1"/>
    <col min="9732" max="9732" width="32.6640625" customWidth="1"/>
    <col min="9733" max="9733" width="26.6640625" customWidth="1"/>
    <col min="9734" max="9734" width="12.33203125" customWidth="1"/>
    <col min="9735" max="9735" width="55.6640625" bestFit="1" customWidth="1"/>
    <col min="9736" max="9736" width="13.6640625" customWidth="1"/>
    <col min="9737" max="9737" width="12.33203125" customWidth="1"/>
    <col min="9738" max="9738" width="4.88671875" customWidth="1"/>
    <col min="9987" max="9987" width="6.6640625" bestFit="1" customWidth="1"/>
    <col min="9988" max="9988" width="32.6640625" customWidth="1"/>
    <col min="9989" max="9989" width="26.6640625" customWidth="1"/>
    <col min="9990" max="9990" width="12.33203125" customWidth="1"/>
    <col min="9991" max="9991" width="55.6640625" bestFit="1" customWidth="1"/>
    <col min="9992" max="9992" width="13.6640625" customWidth="1"/>
    <col min="9993" max="9993" width="12.33203125" customWidth="1"/>
    <col min="9994" max="9994" width="4.88671875" customWidth="1"/>
    <col min="10243" max="10243" width="6.6640625" bestFit="1" customWidth="1"/>
    <col min="10244" max="10244" width="32.6640625" customWidth="1"/>
    <col min="10245" max="10245" width="26.6640625" customWidth="1"/>
    <col min="10246" max="10246" width="12.33203125" customWidth="1"/>
    <col min="10247" max="10247" width="55.6640625" bestFit="1" customWidth="1"/>
    <col min="10248" max="10248" width="13.6640625" customWidth="1"/>
    <col min="10249" max="10249" width="12.33203125" customWidth="1"/>
    <col min="10250" max="10250" width="4.88671875" customWidth="1"/>
    <col min="10499" max="10499" width="6.6640625" bestFit="1" customWidth="1"/>
    <col min="10500" max="10500" width="32.6640625" customWidth="1"/>
    <col min="10501" max="10501" width="26.6640625" customWidth="1"/>
    <col min="10502" max="10502" width="12.33203125" customWidth="1"/>
    <col min="10503" max="10503" width="55.6640625" bestFit="1" customWidth="1"/>
    <col min="10504" max="10504" width="13.6640625" customWidth="1"/>
    <col min="10505" max="10505" width="12.33203125" customWidth="1"/>
    <col min="10506" max="10506" width="4.88671875" customWidth="1"/>
    <col min="10755" max="10755" width="6.6640625" bestFit="1" customWidth="1"/>
    <col min="10756" max="10756" width="32.6640625" customWidth="1"/>
    <col min="10757" max="10757" width="26.6640625" customWidth="1"/>
    <col min="10758" max="10758" width="12.33203125" customWidth="1"/>
    <col min="10759" max="10759" width="55.6640625" bestFit="1" customWidth="1"/>
    <col min="10760" max="10760" width="13.6640625" customWidth="1"/>
    <col min="10761" max="10761" width="12.33203125" customWidth="1"/>
    <col min="10762" max="10762" width="4.88671875" customWidth="1"/>
    <col min="11011" max="11011" width="6.6640625" bestFit="1" customWidth="1"/>
    <col min="11012" max="11012" width="32.6640625" customWidth="1"/>
    <col min="11013" max="11013" width="26.6640625" customWidth="1"/>
    <col min="11014" max="11014" width="12.33203125" customWidth="1"/>
    <col min="11015" max="11015" width="55.6640625" bestFit="1" customWidth="1"/>
    <col min="11016" max="11016" width="13.6640625" customWidth="1"/>
    <col min="11017" max="11017" width="12.33203125" customWidth="1"/>
    <col min="11018" max="11018" width="4.88671875" customWidth="1"/>
    <col min="11267" max="11267" width="6.6640625" bestFit="1" customWidth="1"/>
    <col min="11268" max="11268" width="32.6640625" customWidth="1"/>
    <col min="11269" max="11269" width="26.6640625" customWidth="1"/>
    <col min="11270" max="11270" width="12.33203125" customWidth="1"/>
    <col min="11271" max="11271" width="55.6640625" bestFit="1" customWidth="1"/>
    <col min="11272" max="11272" width="13.6640625" customWidth="1"/>
    <col min="11273" max="11273" width="12.33203125" customWidth="1"/>
    <col min="11274" max="11274" width="4.88671875" customWidth="1"/>
    <col min="11523" max="11523" width="6.6640625" bestFit="1" customWidth="1"/>
    <col min="11524" max="11524" width="32.6640625" customWidth="1"/>
    <col min="11525" max="11525" width="26.6640625" customWidth="1"/>
    <col min="11526" max="11526" width="12.33203125" customWidth="1"/>
    <col min="11527" max="11527" width="55.6640625" bestFit="1" customWidth="1"/>
    <col min="11528" max="11528" width="13.6640625" customWidth="1"/>
    <col min="11529" max="11529" width="12.33203125" customWidth="1"/>
    <col min="11530" max="11530" width="4.88671875" customWidth="1"/>
    <col min="11779" max="11779" width="6.6640625" bestFit="1" customWidth="1"/>
    <col min="11780" max="11780" width="32.6640625" customWidth="1"/>
    <col min="11781" max="11781" width="26.6640625" customWidth="1"/>
    <col min="11782" max="11782" width="12.33203125" customWidth="1"/>
    <col min="11783" max="11783" width="55.6640625" bestFit="1" customWidth="1"/>
    <col min="11784" max="11784" width="13.6640625" customWidth="1"/>
    <col min="11785" max="11785" width="12.33203125" customWidth="1"/>
    <col min="11786" max="11786" width="4.88671875" customWidth="1"/>
    <col min="12035" max="12035" width="6.6640625" bestFit="1" customWidth="1"/>
    <col min="12036" max="12036" width="32.6640625" customWidth="1"/>
    <col min="12037" max="12037" width="26.6640625" customWidth="1"/>
    <col min="12038" max="12038" width="12.33203125" customWidth="1"/>
    <col min="12039" max="12039" width="55.6640625" bestFit="1" customWidth="1"/>
    <col min="12040" max="12040" width="13.6640625" customWidth="1"/>
    <col min="12041" max="12041" width="12.33203125" customWidth="1"/>
    <col min="12042" max="12042" width="4.88671875" customWidth="1"/>
    <col min="12291" max="12291" width="6.6640625" bestFit="1" customWidth="1"/>
    <col min="12292" max="12292" width="32.6640625" customWidth="1"/>
    <col min="12293" max="12293" width="26.6640625" customWidth="1"/>
    <col min="12294" max="12294" width="12.33203125" customWidth="1"/>
    <col min="12295" max="12295" width="55.6640625" bestFit="1" customWidth="1"/>
    <col min="12296" max="12296" width="13.6640625" customWidth="1"/>
    <col min="12297" max="12297" width="12.33203125" customWidth="1"/>
    <col min="12298" max="12298" width="4.88671875" customWidth="1"/>
    <col min="12547" max="12547" width="6.6640625" bestFit="1" customWidth="1"/>
    <col min="12548" max="12548" width="32.6640625" customWidth="1"/>
    <col min="12549" max="12549" width="26.6640625" customWidth="1"/>
    <col min="12550" max="12550" width="12.33203125" customWidth="1"/>
    <col min="12551" max="12551" width="55.6640625" bestFit="1" customWidth="1"/>
    <col min="12552" max="12552" width="13.6640625" customWidth="1"/>
    <col min="12553" max="12553" width="12.33203125" customWidth="1"/>
    <col min="12554" max="12554" width="4.88671875" customWidth="1"/>
    <col min="12803" max="12803" width="6.6640625" bestFit="1" customWidth="1"/>
    <col min="12804" max="12804" width="32.6640625" customWidth="1"/>
    <col min="12805" max="12805" width="26.6640625" customWidth="1"/>
    <col min="12806" max="12806" width="12.33203125" customWidth="1"/>
    <col min="12807" max="12807" width="55.6640625" bestFit="1" customWidth="1"/>
    <col min="12808" max="12808" width="13.6640625" customWidth="1"/>
    <col min="12809" max="12809" width="12.33203125" customWidth="1"/>
    <col min="12810" max="12810" width="4.88671875" customWidth="1"/>
    <col min="13059" max="13059" width="6.6640625" bestFit="1" customWidth="1"/>
    <col min="13060" max="13060" width="32.6640625" customWidth="1"/>
    <col min="13061" max="13061" width="26.6640625" customWidth="1"/>
    <col min="13062" max="13062" width="12.33203125" customWidth="1"/>
    <col min="13063" max="13063" width="55.6640625" bestFit="1" customWidth="1"/>
    <col min="13064" max="13064" width="13.6640625" customWidth="1"/>
    <col min="13065" max="13065" width="12.33203125" customWidth="1"/>
    <col min="13066" max="13066" width="4.88671875" customWidth="1"/>
    <col min="13315" max="13315" width="6.6640625" bestFit="1" customWidth="1"/>
    <col min="13316" max="13316" width="32.6640625" customWidth="1"/>
    <col min="13317" max="13317" width="26.6640625" customWidth="1"/>
    <col min="13318" max="13318" width="12.33203125" customWidth="1"/>
    <col min="13319" max="13319" width="55.6640625" bestFit="1" customWidth="1"/>
    <col min="13320" max="13320" width="13.6640625" customWidth="1"/>
    <col min="13321" max="13321" width="12.33203125" customWidth="1"/>
    <col min="13322" max="13322" width="4.88671875" customWidth="1"/>
    <col min="13571" max="13571" width="6.6640625" bestFit="1" customWidth="1"/>
    <col min="13572" max="13572" width="32.6640625" customWidth="1"/>
    <col min="13573" max="13573" width="26.6640625" customWidth="1"/>
    <col min="13574" max="13574" width="12.33203125" customWidth="1"/>
    <col min="13575" max="13575" width="55.6640625" bestFit="1" customWidth="1"/>
    <col min="13576" max="13576" width="13.6640625" customWidth="1"/>
    <col min="13577" max="13577" width="12.33203125" customWidth="1"/>
    <col min="13578" max="13578" width="4.88671875" customWidth="1"/>
    <col min="13827" max="13827" width="6.6640625" bestFit="1" customWidth="1"/>
    <col min="13828" max="13828" width="32.6640625" customWidth="1"/>
    <col min="13829" max="13829" width="26.6640625" customWidth="1"/>
    <col min="13830" max="13830" width="12.33203125" customWidth="1"/>
    <col min="13831" max="13831" width="55.6640625" bestFit="1" customWidth="1"/>
    <col min="13832" max="13832" width="13.6640625" customWidth="1"/>
    <col min="13833" max="13833" width="12.33203125" customWidth="1"/>
    <col min="13834" max="13834" width="4.88671875" customWidth="1"/>
    <col min="14083" max="14083" width="6.6640625" bestFit="1" customWidth="1"/>
    <col min="14084" max="14084" width="32.6640625" customWidth="1"/>
    <col min="14085" max="14085" width="26.6640625" customWidth="1"/>
    <col min="14086" max="14086" width="12.33203125" customWidth="1"/>
    <col min="14087" max="14087" width="55.6640625" bestFit="1" customWidth="1"/>
    <col min="14088" max="14088" width="13.6640625" customWidth="1"/>
    <col min="14089" max="14089" width="12.33203125" customWidth="1"/>
    <col min="14090" max="14090" width="4.88671875" customWidth="1"/>
    <col min="14339" max="14339" width="6.6640625" bestFit="1" customWidth="1"/>
    <col min="14340" max="14340" width="32.6640625" customWidth="1"/>
    <col min="14341" max="14341" width="26.6640625" customWidth="1"/>
    <col min="14342" max="14342" width="12.33203125" customWidth="1"/>
    <col min="14343" max="14343" width="55.6640625" bestFit="1" customWidth="1"/>
    <col min="14344" max="14344" width="13.6640625" customWidth="1"/>
    <col min="14345" max="14345" width="12.33203125" customWidth="1"/>
    <col min="14346" max="14346" width="4.88671875" customWidth="1"/>
    <col min="14595" max="14595" width="6.6640625" bestFit="1" customWidth="1"/>
    <col min="14596" max="14596" width="32.6640625" customWidth="1"/>
    <col min="14597" max="14597" width="26.6640625" customWidth="1"/>
    <col min="14598" max="14598" width="12.33203125" customWidth="1"/>
    <col min="14599" max="14599" width="55.6640625" bestFit="1" customWidth="1"/>
    <col min="14600" max="14600" width="13.6640625" customWidth="1"/>
    <col min="14601" max="14601" width="12.33203125" customWidth="1"/>
    <col min="14602" max="14602" width="4.88671875" customWidth="1"/>
    <col min="14851" max="14851" width="6.6640625" bestFit="1" customWidth="1"/>
    <col min="14852" max="14852" width="32.6640625" customWidth="1"/>
    <col min="14853" max="14853" width="26.6640625" customWidth="1"/>
    <col min="14854" max="14854" width="12.33203125" customWidth="1"/>
    <col min="14855" max="14855" width="55.6640625" bestFit="1" customWidth="1"/>
    <col min="14856" max="14856" width="13.6640625" customWidth="1"/>
    <col min="14857" max="14857" width="12.33203125" customWidth="1"/>
    <col min="14858" max="14858" width="4.88671875" customWidth="1"/>
    <col min="15107" max="15107" width="6.6640625" bestFit="1" customWidth="1"/>
    <col min="15108" max="15108" width="32.6640625" customWidth="1"/>
    <col min="15109" max="15109" width="26.6640625" customWidth="1"/>
    <col min="15110" max="15110" width="12.33203125" customWidth="1"/>
    <col min="15111" max="15111" width="55.6640625" bestFit="1" customWidth="1"/>
    <col min="15112" max="15112" width="13.6640625" customWidth="1"/>
    <col min="15113" max="15113" width="12.33203125" customWidth="1"/>
    <col min="15114" max="15114" width="4.88671875" customWidth="1"/>
    <col min="15363" max="15363" width="6.6640625" bestFit="1" customWidth="1"/>
    <col min="15364" max="15364" width="32.6640625" customWidth="1"/>
    <col min="15365" max="15365" width="26.6640625" customWidth="1"/>
    <col min="15366" max="15366" width="12.33203125" customWidth="1"/>
    <col min="15367" max="15367" width="55.6640625" bestFit="1" customWidth="1"/>
    <col min="15368" max="15368" width="13.6640625" customWidth="1"/>
    <col min="15369" max="15369" width="12.33203125" customWidth="1"/>
    <col min="15370" max="15370" width="4.88671875" customWidth="1"/>
    <col min="15619" max="15619" width="6.6640625" bestFit="1" customWidth="1"/>
    <col min="15620" max="15620" width="32.6640625" customWidth="1"/>
    <col min="15621" max="15621" width="26.6640625" customWidth="1"/>
    <col min="15622" max="15622" width="12.33203125" customWidth="1"/>
    <col min="15623" max="15623" width="55.6640625" bestFit="1" customWidth="1"/>
    <col min="15624" max="15624" width="13.6640625" customWidth="1"/>
    <col min="15625" max="15625" width="12.33203125" customWidth="1"/>
    <col min="15626" max="15626" width="4.88671875" customWidth="1"/>
    <col min="15875" max="15875" width="6.6640625" bestFit="1" customWidth="1"/>
    <col min="15876" max="15876" width="32.6640625" customWidth="1"/>
    <col min="15877" max="15877" width="26.6640625" customWidth="1"/>
    <col min="15878" max="15878" width="12.33203125" customWidth="1"/>
    <col min="15879" max="15879" width="55.6640625" bestFit="1" customWidth="1"/>
    <col min="15880" max="15880" width="13.6640625" customWidth="1"/>
    <col min="15881" max="15881" width="12.33203125" customWidth="1"/>
    <col min="15882" max="15882" width="4.88671875" customWidth="1"/>
    <col min="16131" max="16131" width="6.6640625" bestFit="1" customWidth="1"/>
    <col min="16132" max="16132" width="32.6640625" customWidth="1"/>
    <col min="16133" max="16133" width="26.6640625" customWidth="1"/>
    <col min="16134" max="16134" width="12.33203125" customWidth="1"/>
    <col min="16135" max="16135" width="55.6640625" bestFit="1" customWidth="1"/>
    <col min="16136" max="16136" width="13.6640625" customWidth="1"/>
    <col min="16137" max="16137" width="12.33203125" customWidth="1"/>
    <col min="16138" max="16138" width="4.88671875" customWidth="1"/>
  </cols>
  <sheetData>
    <row r="1" spans="1:10" s="6" customFormat="1" ht="29.4" customHeight="1" x14ac:dyDescent="0.3">
      <c r="A1" s="59" t="s">
        <v>9</v>
      </c>
      <c r="B1" s="59" t="s">
        <v>10</v>
      </c>
      <c r="C1" s="59" t="s">
        <v>11</v>
      </c>
      <c r="D1" s="138" t="s">
        <v>12</v>
      </c>
      <c r="E1" s="139"/>
      <c r="F1" s="57" t="s">
        <v>13</v>
      </c>
      <c r="G1" s="59" t="s">
        <v>14</v>
      </c>
      <c r="H1" s="59" t="s">
        <v>15</v>
      </c>
      <c r="I1" s="57" t="s">
        <v>16</v>
      </c>
      <c r="J1" s="5"/>
    </row>
    <row r="2" spans="1:10" s="6" customFormat="1" ht="63" customHeight="1" x14ac:dyDescent="0.3">
      <c r="A2" s="160" t="s">
        <v>17</v>
      </c>
      <c r="B2" s="161"/>
      <c r="C2" s="161"/>
      <c r="D2" s="161"/>
      <c r="E2" s="161"/>
      <c r="F2" s="161"/>
      <c r="G2" s="161"/>
      <c r="H2" s="161"/>
      <c r="I2" s="161"/>
      <c r="J2" s="5"/>
    </row>
    <row r="3" spans="1:10" s="6" customFormat="1" x14ac:dyDescent="0.3">
      <c r="A3" s="162" t="s">
        <v>18</v>
      </c>
      <c r="B3" s="162"/>
      <c r="C3" s="163"/>
      <c r="D3" s="163"/>
      <c r="E3" s="163"/>
      <c r="F3" s="163"/>
      <c r="G3" s="163"/>
      <c r="H3" s="163"/>
      <c r="I3" s="163"/>
      <c r="J3" s="5"/>
    </row>
    <row r="4" spans="1:10" s="6" customFormat="1" x14ac:dyDescent="0.3">
      <c r="A4" s="162" t="s">
        <v>19</v>
      </c>
      <c r="B4" s="162"/>
      <c r="C4" s="163"/>
      <c r="D4" s="163"/>
      <c r="E4" s="163"/>
      <c r="F4" s="163"/>
      <c r="G4" s="163"/>
      <c r="H4" s="163"/>
      <c r="I4" s="163"/>
      <c r="J4" s="5"/>
    </row>
    <row r="5" spans="1:10" s="6" customFormat="1" ht="29.25" customHeight="1" x14ac:dyDescent="0.3">
      <c r="A5" s="166" t="s">
        <v>20</v>
      </c>
      <c r="B5" s="167"/>
      <c r="C5" s="113"/>
      <c r="D5" s="156" t="s">
        <v>21</v>
      </c>
      <c r="E5" s="157"/>
      <c r="F5" s="71">
        <v>4</v>
      </c>
      <c r="G5" s="158" t="s">
        <v>270</v>
      </c>
      <c r="H5" s="159"/>
      <c r="I5" s="71"/>
      <c r="J5" s="5"/>
    </row>
    <row r="6" spans="1:10" s="6" customFormat="1" x14ac:dyDescent="0.3">
      <c r="A6" s="162" t="s">
        <v>22</v>
      </c>
      <c r="B6" s="162"/>
      <c r="C6" s="179" t="s">
        <v>23</v>
      </c>
      <c r="D6" s="179"/>
      <c r="E6" s="179"/>
      <c r="F6" s="179"/>
      <c r="G6" s="179"/>
      <c r="H6" s="179"/>
      <c r="I6" s="179"/>
      <c r="J6" s="5"/>
    </row>
    <row r="7" spans="1:10" s="6" customFormat="1" ht="15.6" thickBot="1" x14ac:dyDescent="0.35">
      <c r="A7" s="7"/>
      <c r="B7" s="5"/>
      <c r="C7" s="180" t="s">
        <v>24</v>
      </c>
      <c r="D7" s="180"/>
      <c r="E7" s="180"/>
      <c r="F7" s="180"/>
      <c r="G7" s="180"/>
      <c r="H7" s="74"/>
      <c r="I7" s="107"/>
      <c r="J7" s="5"/>
    </row>
    <row r="8" spans="1:10" s="6" customFormat="1" ht="47.4" customHeight="1" thickBot="1" x14ac:dyDescent="0.35">
      <c r="A8" s="7"/>
      <c r="B8" s="5"/>
      <c r="C8" s="181" t="s">
        <v>25</v>
      </c>
      <c r="D8" s="182"/>
      <c r="E8" s="183"/>
      <c r="F8" s="68" t="s">
        <v>26</v>
      </c>
      <c r="G8" s="10" t="s">
        <v>27</v>
      </c>
      <c r="H8" s="74"/>
      <c r="I8" s="107"/>
      <c r="J8" s="5"/>
    </row>
    <row r="9" spans="1:10" s="6" customFormat="1" x14ac:dyDescent="0.3">
      <c r="A9" s="7"/>
      <c r="B9" s="11"/>
      <c r="C9" s="168" t="s">
        <v>28</v>
      </c>
      <c r="D9" s="169"/>
      <c r="E9" s="170"/>
      <c r="F9" s="13">
        <v>30</v>
      </c>
      <c r="G9" s="14">
        <f>I26</f>
        <v>0</v>
      </c>
      <c r="H9" s="74"/>
      <c r="I9" s="107"/>
      <c r="J9" s="5"/>
    </row>
    <row r="10" spans="1:10" s="6" customFormat="1" x14ac:dyDescent="0.3">
      <c r="A10" s="7"/>
      <c r="B10" s="11"/>
      <c r="C10" s="171" t="s">
        <v>29</v>
      </c>
      <c r="D10" s="172"/>
      <c r="E10" s="159"/>
      <c r="F10" s="16">
        <f>H52</f>
        <v>53</v>
      </c>
      <c r="G10" s="14">
        <f>I52</f>
        <v>0</v>
      </c>
      <c r="H10" s="74"/>
      <c r="I10" s="107"/>
      <c r="J10" s="5"/>
    </row>
    <row r="11" spans="1:10" s="6" customFormat="1" ht="15" thickBot="1" x14ac:dyDescent="0.35">
      <c r="A11" s="7"/>
      <c r="B11" s="5"/>
      <c r="C11" s="173" t="s">
        <v>30</v>
      </c>
      <c r="D11" s="174"/>
      <c r="E11" s="175"/>
      <c r="F11" s="16">
        <f>H63</f>
        <v>20</v>
      </c>
      <c r="G11" s="17">
        <f>I63</f>
        <v>0</v>
      </c>
      <c r="H11" s="74"/>
      <c r="I11" s="107"/>
      <c r="J11" s="5"/>
    </row>
    <row r="12" spans="1:10" s="6" customFormat="1" ht="15" thickBot="1" x14ac:dyDescent="0.35">
      <c r="A12" s="7"/>
      <c r="B12" s="5"/>
      <c r="C12" s="146" t="s">
        <v>31</v>
      </c>
      <c r="D12" s="147"/>
      <c r="E12" s="148"/>
      <c r="F12" s="100">
        <v>45</v>
      </c>
      <c r="G12" s="101">
        <f>I64</f>
        <v>0</v>
      </c>
      <c r="H12" s="74"/>
      <c r="I12" s="107"/>
      <c r="J12" s="5"/>
    </row>
    <row r="13" spans="1:10" s="6" customFormat="1" x14ac:dyDescent="0.3">
      <c r="A13" s="7"/>
      <c r="B13" s="5"/>
      <c r="C13" s="176" t="s">
        <v>32</v>
      </c>
      <c r="D13" s="177"/>
      <c r="E13" s="178"/>
      <c r="F13" s="102">
        <f>SUM(F9:F12)</f>
        <v>148</v>
      </c>
      <c r="G13" s="103">
        <f>SUM(G9:G12)</f>
        <v>0</v>
      </c>
      <c r="H13" s="74"/>
      <c r="I13" s="107"/>
      <c r="J13" s="5"/>
    </row>
    <row r="14" spans="1:10" s="6" customFormat="1" x14ac:dyDescent="0.3">
      <c r="A14" s="7"/>
      <c r="B14" s="5"/>
      <c r="C14" s="186" t="s">
        <v>33</v>
      </c>
      <c r="D14" s="187"/>
      <c r="E14" s="187"/>
      <c r="F14" s="187"/>
      <c r="G14" s="104">
        <f>SUM(G13/148)</f>
        <v>0</v>
      </c>
      <c r="H14" s="74"/>
      <c r="I14" s="107"/>
      <c r="J14" s="5"/>
    </row>
    <row r="15" spans="1:10" s="6" customFormat="1" ht="9" customHeight="1" x14ac:dyDescent="0.3">
      <c r="A15" s="5"/>
      <c r="B15" s="5"/>
      <c r="C15" s="5"/>
      <c r="D15" s="5"/>
      <c r="E15" s="5"/>
      <c r="F15" s="5"/>
      <c r="G15" s="5"/>
      <c r="H15" s="74"/>
      <c r="I15" s="107"/>
      <c r="J15" s="5"/>
    </row>
    <row r="16" spans="1:10" s="6" customFormat="1" ht="29.4" customHeight="1" x14ac:dyDescent="0.3">
      <c r="A16" s="59" t="s">
        <v>9</v>
      </c>
      <c r="B16" s="59" t="s">
        <v>10</v>
      </c>
      <c r="C16" s="59" t="s">
        <v>11</v>
      </c>
      <c r="D16" s="138" t="s">
        <v>12</v>
      </c>
      <c r="E16" s="139"/>
      <c r="F16" s="57" t="s">
        <v>13</v>
      </c>
      <c r="G16" s="59" t="s">
        <v>14</v>
      </c>
      <c r="H16" s="59" t="s">
        <v>15</v>
      </c>
      <c r="I16" s="57" t="s">
        <v>16</v>
      </c>
      <c r="J16" s="5"/>
    </row>
    <row r="17" spans="1:10" s="6" customFormat="1" x14ac:dyDescent="0.3">
      <c r="A17" s="22" t="s">
        <v>34</v>
      </c>
      <c r="B17" s="22"/>
      <c r="C17" s="22"/>
      <c r="D17" s="22"/>
      <c r="E17" s="22"/>
      <c r="F17" s="22"/>
      <c r="G17" s="22"/>
      <c r="H17" s="22"/>
      <c r="I17" s="108"/>
      <c r="J17" s="5"/>
    </row>
    <row r="18" spans="1:10" s="6" customFormat="1" ht="63" customHeight="1" x14ac:dyDescent="0.3">
      <c r="A18" s="211" t="s">
        <v>35</v>
      </c>
      <c r="B18" s="211"/>
      <c r="C18" s="211"/>
      <c r="D18" s="211"/>
      <c r="E18" s="211"/>
      <c r="F18" s="211"/>
      <c r="G18" s="211"/>
      <c r="H18" s="211"/>
      <c r="I18" s="212"/>
      <c r="J18" s="5"/>
    </row>
    <row r="19" spans="1:10" s="6" customFormat="1" ht="166.5" customHeight="1" x14ac:dyDescent="0.3">
      <c r="A19" s="23">
        <v>1.1000000000000001</v>
      </c>
      <c r="B19" s="45" t="s">
        <v>36</v>
      </c>
      <c r="C19" s="43" t="s">
        <v>37</v>
      </c>
      <c r="D19" s="209"/>
      <c r="E19" s="210"/>
      <c r="F19" s="25"/>
      <c r="G19" s="47" t="s">
        <v>38</v>
      </c>
      <c r="H19" s="75">
        <v>5</v>
      </c>
      <c r="I19" s="105"/>
      <c r="J19" s="5"/>
    </row>
    <row r="20" spans="1:10" s="6" customFormat="1" ht="157.5" customHeight="1" x14ac:dyDescent="0.3">
      <c r="A20" s="23">
        <v>1.2</v>
      </c>
      <c r="B20" s="4" t="s">
        <v>39</v>
      </c>
      <c r="C20" s="44" t="s">
        <v>40</v>
      </c>
      <c r="D20" s="209" t="s">
        <v>41</v>
      </c>
      <c r="E20" s="210"/>
      <c r="F20" s="29"/>
      <c r="G20" s="45" t="s">
        <v>42</v>
      </c>
      <c r="H20" s="75">
        <v>4</v>
      </c>
      <c r="I20" s="105"/>
      <c r="J20" s="5"/>
    </row>
    <row r="21" spans="1:10" s="6" customFormat="1" ht="183" customHeight="1" x14ac:dyDescent="0.3">
      <c r="A21" s="23">
        <v>1.3</v>
      </c>
      <c r="B21" s="4" t="s">
        <v>43</v>
      </c>
      <c r="C21" s="44" t="s">
        <v>44</v>
      </c>
      <c r="D21" s="209" t="s">
        <v>41</v>
      </c>
      <c r="E21" s="210"/>
      <c r="F21" s="29"/>
      <c r="G21" s="45" t="s">
        <v>45</v>
      </c>
      <c r="H21" s="75">
        <v>4</v>
      </c>
      <c r="I21" s="105"/>
      <c r="J21" s="5"/>
    </row>
    <row r="22" spans="1:10" s="6" customFormat="1" ht="158.4" x14ac:dyDescent="0.3">
      <c r="A22" s="23">
        <v>1.4</v>
      </c>
      <c r="B22" s="4" t="s">
        <v>46</v>
      </c>
      <c r="C22" s="44" t="s">
        <v>47</v>
      </c>
      <c r="D22" s="209" t="s">
        <v>41</v>
      </c>
      <c r="E22" s="210"/>
      <c r="F22" s="29"/>
      <c r="G22" s="45" t="s">
        <v>48</v>
      </c>
      <c r="H22" s="75">
        <v>4</v>
      </c>
      <c r="I22" s="105"/>
      <c r="J22" s="5"/>
    </row>
    <row r="23" spans="1:10" s="6" customFormat="1" ht="244.8" x14ac:dyDescent="0.3">
      <c r="A23" s="23">
        <v>1.5</v>
      </c>
      <c r="B23" s="55" t="s">
        <v>49</v>
      </c>
      <c r="C23" s="44" t="s">
        <v>50</v>
      </c>
      <c r="D23" s="164" t="s">
        <v>41</v>
      </c>
      <c r="E23" s="165"/>
      <c r="F23" s="29"/>
      <c r="G23" s="45" t="s">
        <v>51</v>
      </c>
      <c r="H23" s="75">
        <v>3</v>
      </c>
      <c r="I23" s="105"/>
      <c r="J23" s="5"/>
    </row>
    <row r="24" spans="1:10" s="6" customFormat="1" ht="72" x14ac:dyDescent="0.3">
      <c r="A24" s="134">
        <v>1.6</v>
      </c>
      <c r="B24" s="4" t="s">
        <v>52</v>
      </c>
      <c r="C24" s="131" t="s">
        <v>53</v>
      </c>
      <c r="D24" s="136" t="s">
        <v>41</v>
      </c>
      <c r="E24" s="137"/>
      <c r="F24" s="132"/>
      <c r="G24" s="4" t="s">
        <v>54</v>
      </c>
      <c r="H24" s="133">
        <v>3</v>
      </c>
      <c r="I24" s="105"/>
      <c r="J24" s="5"/>
    </row>
    <row r="25" spans="1:10" s="6" customFormat="1" ht="57.6" x14ac:dyDescent="0.3">
      <c r="A25" s="134">
        <v>1.6</v>
      </c>
      <c r="B25" s="4" t="s">
        <v>55</v>
      </c>
      <c r="C25" s="131" t="s">
        <v>53</v>
      </c>
      <c r="D25" s="136" t="s">
        <v>41</v>
      </c>
      <c r="E25" s="137"/>
      <c r="F25" s="132"/>
      <c r="G25" s="4" t="s">
        <v>56</v>
      </c>
      <c r="H25" s="133">
        <v>2</v>
      </c>
      <c r="I25" s="105"/>
      <c r="J25" s="5"/>
    </row>
    <row r="26" spans="1:10" s="6" customFormat="1" ht="57.6" x14ac:dyDescent="0.3">
      <c r="A26" s="135">
        <v>1.7</v>
      </c>
      <c r="B26" s="4" t="s">
        <v>57</v>
      </c>
      <c r="C26" s="131" t="s">
        <v>53</v>
      </c>
      <c r="D26" s="136" t="s">
        <v>41</v>
      </c>
      <c r="E26" s="137"/>
      <c r="F26" s="132"/>
      <c r="G26" s="4" t="s">
        <v>58</v>
      </c>
      <c r="H26" s="133">
        <v>5</v>
      </c>
      <c r="I26" s="105"/>
      <c r="J26" s="5"/>
    </row>
    <row r="27" spans="1:10" s="6" customFormat="1" x14ac:dyDescent="0.3">
      <c r="A27" s="123"/>
      <c r="B27" s="124"/>
      <c r="C27" s="125"/>
      <c r="D27" s="126"/>
      <c r="E27" s="126"/>
      <c r="F27" s="127"/>
      <c r="G27" s="130" t="s">
        <v>59</v>
      </c>
      <c r="H27" s="128">
        <f>SUM(H19:H26)</f>
        <v>30</v>
      </c>
      <c r="I27" s="129"/>
      <c r="J27" s="83"/>
    </row>
    <row r="28" spans="1:10" ht="13.95" customHeight="1" x14ac:dyDescent="0.3">
      <c r="A28" s="252" t="s">
        <v>60</v>
      </c>
      <c r="B28" s="252"/>
      <c r="C28" s="252"/>
      <c r="D28" s="252"/>
      <c r="E28" s="252"/>
      <c r="F28" s="252"/>
      <c r="G28" s="252"/>
      <c r="H28" s="252"/>
      <c r="I28" s="253"/>
      <c r="J28" s="11"/>
    </row>
    <row r="29" spans="1:10" s="6" customFormat="1" ht="48.6" customHeight="1" x14ac:dyDescent="0.3">
      <c r="A29" s="255" t="s">
        <v>61</v>
      </c>
      <c r="B29" s="255"/>
      <c r="C29" s="255"/>
      <c r="D29" s="255"/>
      <c r="E29" s="255"/>
      <c r="F29" s="255"/>
      <c r="G29" s="255"/>
      <c r="H29" s="255"/>
      <c r="I29" s="256"/>
      <c r="J29" s="5"/>
    </row>
    <row r="30" spans="1:10" s="6" customFormat="1" ht="33" customHeight="1" x14ac:dyDescent="0.3">
      <c r="A30" s="205">
        <v>2.1</v>
      </c>
      <c r="B30" s="231" t="s">
        <v>62</v>
      </c>
      <c r="C30" s="192" t="s">
        <v>63</v>
      </c>
      <c r="D30" s="64" t="s">
        <v>64</v>
      </c>
      <c r="E30" s="65"/>
      <c r="F30" s="194" t="e">
        <f>SUM(E30-E35)/E30</f>
        <v>#DIV/0!</v>
      </c>
      <c r="G30" s="149" t="s">
        <v>65</v>
      </c>
      <c r="H30" s="152">
        <v>9</v>
      </c>
      <c r="I30" s="144"/>
      <c r="J30" s="5"/>
    </row>
    <row r="31" spans="1:10" s="6" customFormat="1" ht="39" customHeight="1" x14ac:dyDescent="0.3">
      <c r="A31" s="254"/>
      <c r="B31" s="232"/>
      <c r="C31" s="257"/>
      <c r="D31" s="64" t="s">
        <v>66</v>
      </c>
      <c r="E31" s="65"/>
      <c r="F31" s="258"/>
      <c r="G31" s="150"/>
      <c r="H31" s="153"/>
      <c r="I31" s="155"/>
      <c r="J31" s="5"/>
    </row>
    <row r="32" spans="1:10" s="6" customFormat="1" ht="33" customHeight="1" x14ac:dyDescent="0.3">
      <c r="A32" s="254"/>
      <c r="B32" s="232"/>
      <c r="C32" s="257"/>
      <c r="D32" s="64" t="s">
        <v>67</v>
      </c>
      <c r="E32" s="65"/>
      <c r="F32" s="258"/>
      <c r="G32" s="150"/>
      <c r="H32" s="153"/>
      <c r="I32" s="155"/>
      <c r="J32" s="5"/>
    </row>
    <row r="33" spans="1:16" s="6" customFormat="1" ht="33" customHeight="1" x14ac:dyDescent="0.3">
      <c r="A33" s="254"/>
      <c r="B33" s="232"/>
      <c r="C33" s="257"/>
      <c r="D33" s="64" t="s">
        <v>68</v>
      </c>
      <c r="E33" s="65"/>
      <c r="F33" s="258"/>
      <c r="G33" s="150"/>
      <c r="H33" s="153"/>
      <c r="I33" s="155"/>
      <c r="J33" s="5"/>
    </row>
    <row r="34" spans="1:16" s="6" customFormat="1" ht="33" customHeight="1" x14ac:dyDescent="0.3">
      <c r="A34" s="254"/>
      <c r="B34" s="232"/>
      <c r="C34" s="257"/>
      <c r="D34" s="64" t="s">
        <v>69</v>
      </c>
      <c r="E34" s="65"/>
      <c r="F34" s="258"/>
      <c r="G34" s="150"/>
      <c r="H34" s="153"/>
      <c r="I34" s="155"/>
      <c r="J34" s="5"/>
    </row>
    <row r="35" spans="1:16" s="6" customFormat="1" ht="24.75" customHeight="1" x14ac:dyDescent="0.3">
      <c r="A35" s="206"/>
      <c r="B35" s="233"/>
      <c r="C35" s="193"/>
      <c r="D35" s="69" t="s">
        <v>70</v>
      </c>
      <c r="E35" s="65">
        <f>E34</f>
        <v>0</v>
      </c>
      <c r="F35" s="195"/>
      <c r="G35" s="151"/>
      <c r="H35" s="154"/>
      <c r="I35" s="145"/>
      <c r="J35" s="5"/>
    </row>
    <row r="36" spans="1:16" s="6" customFormat="1" ht="172.8" x14ac:dyDescent="0.3">
      <c r="A36" s="33">
        <v>2.2000000000000002</v>
      </c>
      <c r="B36" s="46" t="s">
        <v>71</v>
      </c>
      <c r="C36" s="44" t="s">
        <v>72</v>
      </c>
      <c r="D36" s="164" t="s">
        <v>41</v>
      </c>
      <c r="E36" s="165"/>
      <c r="F36" s="121"/>
      <c r="G36" s="47" t="s">
        <v>73</v>
      </c>
      <c r="H36" s="76">
        <f>IF(I36="N/A",0, 7)</f>
        <v>7</v>
      </c>
      <c r="I36" s="122"/>
      <c r="K36" s="237"/>
      <c r="L36" s="237"/>
      <c r="M36" s="237"/>
      <c r="N36" s="237"/>
      <c r="O36" s="237"/>
      <c r="P36" s="237"/>
    </row>
    <row r="37" spans="1:16" s="6" customFormat="1" ht="244.8" x14ac:dyDescent="0.3">
      <c r="A37" s="33">
        <v>2.2999999999999998</v>
      </c>
      <c r="B37" s="45" t="s">
        <v>74</v>
      </c>
      <c r="C37" s="44" t="s">
        <v>75</v>
      </c>
      <c r="D37" s="164" t="s">
        <v>41</v>
      </c>
      <c r="E37" s="165"/>
      <c r="F37" s="121"/>
      <c r="G37" s="46" t="s">
        <v>76</v>
      </c>
      <c r="H37" s="76">
        <v>4</v>
      </c>
      <c r="I37" s="122"/>
      <c r="J37" s="83"/>
    </row>
    <row r="38" spans="1:16" s="6" customFormat="1" ht="230.4" x14ac:dyDescent="0.3">
      <c r="A38" s="33">
        <v>2.4</v>
      </c>
      <c r="B38" s="45" t="s">
        <v>77</v>
      </c>
      <c r="C38" s="44" t="s">
        <v>78</v>
      </c>
      <c r="D38" s="164" t="s">
        <v>41</v>
      </c>
      <c r="E38" s="165"/>
      <c r="F38" s="34"/>
      <c r="G38" s="46" t="s">
        <v>79</v>
      </c>
      <c r="H38" s="75">
        <v>4</v>
      </c>
      <c r="I38" s="106"/>
      <c r="J38" s="5"/>
    </row>
    <row r="39" spans="1:16" s="6" customFormat="1" ht="61.5" customHeight="1" x14ac:dyDescent="0.3">
      <c r="A39" s="196">
        <v>2.5</v>
      </c>
      <c r="B39" s="199" t="s">
        <v>80</v>
      </c>
      <c r="C39" s="199" t="s">
        <v>81</v>
      </c>
      <c r="D39" s="64" t="s">
        <v>82</v>
      </c>
      <c r="E39" s="65"/>
      <c r="F39" s="202" t="e">
        <f>(SUM(E39:E42)/F5)/E43</f>
        <v>#DIV/0!</v>
      </c>
      <c r="G39" s="149" t="s">
        <v>83</v>
      </c>
      <c r="H39" s="152">
        <v>6</v>
      </c>
      <c r="I39" s="144"/>
      <c r="J39" s="5"/>
    </row>
    <row r="40" spans="1:16" s="6" customFormat="1" ht="61.5" customHeight="1" x14ac:dyDescent="0.3">
      <c r="A40" s="197"/>
      <c r="B40" s="200"/>
      <c r="C40" s="200"/>
      <c r="D40" s="64" t="s">
        <v>84</v>
      </c>
      <c r="E40" s="65"/>
      <c r="F40" s="203"/>
      <c r="G40" s="150"/>
      <c r="H40" s="153"/>
      <c r="I40" s="155"/>
      <c r="J40" s="5"/>
    </row>
    <row r="41" spans="1:16" s="6" customFormat="1" ht="61.5" customHeight="1" x14ac:dyDescent="0.3">
      <c r="A41" s="197"/>
      <c r="B41" s="200"/>
      <c r="C41" s="200"/>
      <c r="D41" s="64" t="s">
        <v>85</v>
      </c>
      <c r="E41" s="65"/>
      <c r="F41" s="203"/>
      <c r="G41" s="150"/>
      <c r="H41" s="153"/>
      <c r="I41" s="155"/>
      <c r="J41" s="5"/>
    </row>
    <row r="42" spans="1:16" s="6" customFormat="1" ht="61.5" customHeight="1" x14ac:dyDescent="0.3">
      <c r="A42" s="197"/>
      <c r="B42" s="200"/>
      <c r="C42" s="200"/>
      <c r="D42" s="64" t="s">
        <v>86</v>
      </c>
      <c r="E42" s="65"/>
      <c r="F42" s="203"/>
      <c r="G42" s="150"/>
      <c r="H42" s="153"/>
      <c r="I42" s="155"/>
      <c r="J42" s="5"/>
    </row>
    <row r="43" spans="1:16" s="6" customFormat="1" ht="61.5" customHeight="1" x14ac:dyDescent="0.3">
      <c r="A43" s="198"/>
      <c r="B43" s="201"/>
      <c r="C43" s="201"/>
      <c r="D43" s="69" t="s">
        <v>87</v>
      </c>
      <c r="E43" s="65"/>
      <c r="F43" s="204"/>
      <c r="G43" s="151"/>
      <c r="H43" s="154"/>
      <c r="I43" s="145"/>
      <c r="J43" s="5"/>
    </row>
    <row r="44" spans="1:16" s="6" customFormat="1" ht="90.75" customHeight="1" x14ac:dyDescent="0.3">
      <c r="A44" s="205" t="s">
        <v>88</v>
      </c>
      <c r="B44" s="239" t="s">
        <v>89</v>
      </c>
      <c r="C44" s="207" t="s">
        <v>81</v>
      </c>
      <c r="D44" s="64" t="s">
        <v>90</v>
      </c>
      <c r="E44" s="65"/>
      <c r="F44" s="241" t="e">
        <f>SUM(E44-E45)/E44</f>
        <v>#DIV/0!</v>
      </c>
      <c r="G44" s="149" t="s">
        <v>91</v>
      </c>
      <c r="H44" s="142">
        <v>6</v>
      </c>
      <c r="I44" s="225"/>
      <c r="J44" s="83"/>
      <c r="K44" s="238" t="s">
        <v>92</v>
      </c>
      <c r="L44" s="238"/>
      <c r="M44" s="238"/>
      <c r="N44" s="238"/>
    </row>
    <row r="45" spans="1:16" s="6" customFormat="1" ht="90.75" customHeight="1" x14ac:dyDescent="0.3">
      <c r="A45" s="206"/>
      <c r="B45" s="240"/>
      <c r="C45" s="208"/>
      <c r="D45" s="64" t="s">
        <v>93</v>
      </c>
      <c r="E45" s="65"/>
      <c r="F45" s="242"/>
      <c r="G45" s="151"/>
      <c r="H45" s="143"/>
      <c r="I45" s="226"/>
      <c r="J45" s="83"/>
    </row>
    <row r="46" spans="1:16" s="6" customFormat="1" ht="259.2" x14ac:dyDescent="0.3">
      <c r="A46" s="33">
        <v>2.7</v>
      </c>
      <c r="B46" s="45" t="s">
        <v>94</v>
      </c>
      <c r="C46" s="60" t="s">
        <v>95</v>
      </c>
      <c r="D46" s="217" t="s">
        <v>96</v>
      </c>
      <c r="E46" s="218"/>
      <c r="F46" s="37" t="s">
        <v>97</v>
      </c>
      <c r="G46" s="56" t="s">
        <v>98</v>
      </c>
      <c r="H46" s="75">
        <v>10</v>
      </c>
      <c r="I46" s="106"/>
      <c r="J46" s="5"/>
    </row>
    <row r="47" spans="1:16" s="6" customFormat="1" ht="158.4" x14ac:dyDescent="0.3">
      <c r="A47" s="33">
        <v>2.8</v>
      </c>
      <c r="B47" s="46" t="s">
        <v>99</v>
      </c>
      <c r="C47" s="249" t="s">
        <v>100</v>
      </c>
      <c r="D47" s="219"/>
      <c r="E47" s="220"/>
      <c r="F47" s="29"/>
      <c r="G47" s="234" t="s">
        <v>101</v>
      </c>
      <c r="H47" s="142">
        <v>7</v>
      </c>
      <c r="I47" s="144"/>
      <c r="J47" s="5"/>
    </row>
    <row r="48" spans="1:16" s="6" customFormat="1" ht="43.2" x14ac:dyDescent="0.3">
      <c r="A48" s="33" t="s">
        <v>102</v>
      </c>
      <c r="B48" s="46" t="s">
        <v>103</v>
      </c>
      <c r="C48" s="250"/>
      <c r="D48" s="221"/>
      <c r="E48" s="222"/>
      <c r="F48" s="29" t="s">
        <v>104</v>
      </c>
      <c r="G48" s="235"/>
      <c r="H48" s="248"/>
      <c r="I48" s="155"/>
      <c r="J48" s="5"/>
    </row>
    <row r="49" spans="1:10" s="6" customFormat="1" ht="43.2" x14ac:dyDescent="0.3">
      <c r="A49" s="33" t="s">
        <v>105</v>
      </c>
      <c r="B49" s="46" t="s">
        <v>106</v>
      </c>
      <c r="C49" s="250"/>
      <c r="D49" s="221"/>
      <c r="E49" s="222"/>
      <c r="F49" s="29" t="s">
        <v>104</v>
      </c>
      <c r="G49" s="235"/>
      <c r="H49" s="248"/>
      <c r="I49" s="155"/>
      <c r="J49" s="5"/>
    </row>
    <row r="50" spans="1:10" s="6" customFormat="1" ht="57.6" x14ac:dyDescent="0.3">
      <c r="A50" s="33" t="s">
        <v>107</v>
      </c>
      <c r="B50" s="46" t="s">
        <v>108</v>
      </c>
      <c r="C50" s="250"/>
      <c r="D50" s="221"/>
      <c r="E50" s="222"/>
      <c r="F50" s="29" t="s">
        <v>104</v>
      </c>
      <c r="G50" s="235"/>
      <c r="H50" s="248"/>
      <c r="I50" s="155"/>
      <c r="J50" s="5"/>
    </row>
    <row r="51" spans="1:10" s="6" customFormat="1" ht="86.4" x14ac:dyDescent="0.3">
      <c r="A51" s="33" t="s">
        <v>109</v>
      </c>
      <c r="B51" s="81" t="s">
        <v>110</v>
      </c>
      <c r="C51" s="251"/>
      <c r="D51" s="223"/>
      <c r="E51" s="224"/>
      <c r="F51" s="29" t="s">
        <v>104</v>
      </c>
      <c r="G51" s="236"/>
      <c r="H51" s="143"/>
      <c r="I51" s="145"/>
      <c r="J51" s="5"/>
    </row>
    <row r="52" spans="1:10" s="6" customFormat="1" x14ac:dyDescent="0.3">
      <c r="A52" s="227" t="s">
        <v>111</v>
      </c>
      <c r="B52" s="228"/>
      <c r="C52" s="228"/>
      <c r="D52" s="228"/>
      <c r="E52" s="228"/>
      <c r="F52" s="228"/>
      <c r="G52" s="229"/>
      <c r="H52" s="79">
        <f>SUM(H30:H51)</f>
        <v>53</v>
      </c>
      <c r="I52" s="109">
        <f>SUM(I30:I51)</f>
        <v>0</v>
      </c>
      <c r="J52" s="5"/>
    </row>
    <row r="53" spans="1:10" ht="15" x14ac:dyDescent="0.3">
      <c r="A53" s="245" t="s">
        <v>112</v>
      </c>
      <c r="B53" s="246"/>
      <c r="C53" s="246"/>
      <c r="D53" s="246"/>
      <c r="E53" s="246"/>
      <c r="F53" s="246"/>
      <c r="G53" s="246"/>
      <c r="H53" s="246"/>
      <c r="I53" s="247"/>
    </row>
    <row r="54" spans="1:10" s="6" customFormat="1" ht="82.5" customHeight="1" x14ac:dyDescent="0.3">
      <c r="A54" s="243" t="s">
        <v>113</v>
      </c>
      <c r="B54" s="243"/>
      <c r="C54" s="243"/>
      <c r="D54" s="243"/>
      <c r="E54" s="243"/>
      <c r="F54" s="243"/>
      <c r="G54" s="243"/>
      <c r="H54" s="243"/>
      <c r="I54" s="244"/>
      <c r="J54" s="5"/>
    </row>
    <row r="55" spans="1:10" ht="69.75" customHeight="1" x14ac:dyDescent="0.3">
      <c r="A55" s="188">
        <v>3.1</v>
      </c>
      <c r="B55" s="190" t="s">
        <v>114</v>
      </c>
      <c r="C55" s="192" t="s">
        <v>115</v>
      </c>
      <c r="D55" s="82" t="s">
        <v>116</v>
      </c>
      <c r="E55" s="84"/>
      <c r="F55" s="194" t="e">
        <f>(E56-E55)/E56</f>
        <v>#DIV/0!</v>
      </c>
      <c r="G55" s="140" t="s">
        <v>117</v>
      </c>
      <c r="H55" s="142">
        <f>IF(I55="N/A",0,10)</f>
        <v>10</v>
      </c>
      <c r="I55" s="144"/>
    </row>
    <row r="56" spans="1:10" ht="69.75" customHeight="1" x14ac:dyDescent="0.3">
      <c r="A56" s="189"/>
      <c r="B56" s="191"/>
      <c r="C56" s="193"/>
      <c r="D56" s="82" t="s">
        <v>118</v>
      </c>
      <c r="E56" s="84"/>
      <c r="F56" s="195"/>
      <c r="G56" s="141"/>
      <c r="H56" s="143"/>
      <c r="I56" s="145"/>
    </row>
    <row r="57" spans="1:10" s="6" customFormat="1" ht="144" x14ac:dyDescent="0.3">
      <c r="A57" s="33">
        <v>3.2</v>
      </c>
      <c r="B57" s="48" t="s">
        <v>119</v>
      </c>
      <c r="C57" s="44" t="s">
        <v>120</v>
      </c>
      <c r="D57" s="164" t="s">
        <v>41</v>
      </c>
      <c r="E57" s="165"/>
      <c r="F57" s="34"/>
      <c r="G57" s="42" t="s">
        <v>121</v>
      </c>
      <c r="H57" s="75">
        <v>0</v>
      </c>
      <c r="I57" s="106"/>
      <c r="J57" s="83"/>
    </row>
    <row r="58" spans="1:10" ht="201.6" x14ac:dyDescent="0.3">
      <c r="A58" s="118">
        <v>3.3</v>
      </c>
      <c r="B58" s="45" t="s">
        <v>122</v>
      </c>
      <c r="C58" s="85" t="s">
        <v>123</v>
      </c>
      <c r="D58" s="164" t="s">
        <v>41</v>
      </c>
      <c r="E58" s="165"/>
      <c r="F58" s="29"/>
      <c r="G58" s="119" t="s">
        <v>124</v>
      </c>
      <c r="H58" s="75">
        <v>5</v>
      </c>
      <c r="I58" s="105"/>
    </row>
    <row r="59" spans="1:10" ht="115.2" x14ac:dyDescent="0.3">
      <c r="A59" s="23">
        <v>3.4</v>
      </c>
      <c r="B59" s="48" t="s">
        <v>125</v>
      </c>
      <c r="C59" s="44" t="s">
        <v>126</v>
      </c>
      <c r="D59" s="215"/>
      <c r="E59" s="216"/>
      <c r="F59" s="29"/>
      <c r="G59" s="47" t="s">
        <v>127</v>
      </c>
      <c r="H59" s="75">
        <v>0</v>
      </c>
      <c r="I59" s="105"/>
    </row>
    <row r="60" spans="1:10" ht="86.4" x14ac:dyDescent="0.3">
      <c r="A60" s="23">
        <v>3.5</v>
      </c>
      <c r="B60" s="48" t="s">
        <v>128</v>
      </c>
      <c r="C60" s="44" t="s">
        <v>129</v>
      </c>
      <c r="D60" s="215"/>
      <c r="E60" s="230"/>
      <c r="F60" s="29"/>
      <c r="G60" s="47" t="s">
        <v>130</v>
      </c>
      <c r="H60" s="75"/>
      <c r="I60" s="105"/>
    </row>
    <row r="61" spans="1:10" ht="57.6" x14ac:dyDescent="0.3">
      <c r="A61" s="23">
        <v>3.6</v>
      </c>
      <c r="B61" s="48" t="s">
        <v>131</v>
      </c>
      <c r="C61" s="44" t="s">
        <v>132</v>
      </c>
      <c r="D61" s="215"/>
      <c r="E61" s="230"/>
      <c r="F61" s="29"/>
      <c r="G61" s="47" t="s">
        <v>130</v>
      </c>
      <c r="H61" s="75"/>
      <c r="I61" s="105"/>
    </row>
    <row r="62" spans="1:10" ht="43.2" x14ac:dyDescent="0.3">
      <c r="A62" s="23">
        <v>3.7</v>
      </c>
      <c r="B62" s="48" t="s">
        <v>133</v>
      </c>
      <c r="C62" s="44" t="s">
        <v>134</v>
      </c>
      <c r="D62" s="215"/>
      <c r="E62" s="230"/>
      <c r="F62" s="29"/>
      <c r="G62" s="47" t="s">
        <v>135</v>
      </c>
      <c r="H62" s="75">
        <v>5</v>
      </c>
      <c r="I62" s="105"/>
    </row>
    <row r="63" spans="1:10" x14ac:dyDescent="0.3">
      <c r="A63" s="227" t="s">
        <v>136</v>
      </c>
      <c r="B63" s="228"/>
      <c r="C63" s="228"/>
      <c r="D63" s="228"/>
      <c r="E63" s="228"/>
      <c r="F63" s="228"/>
      <c r="G63" s="229"/>
      <c r="H63" s="77">
        <f>SUM(H55:H62)</f>
        <v>20</v>
      </c>
      <c r="I63" s="111">
        <f>SUM(I55:I62)</f>
        <v>0</v>
      </c>
    </row>
    <row r="64" spans="1:10" x14ac:dyDescent="0.3">
      <c r="A64" s="97">
        <v>4</v>
      </c>
      <c r="B64" s="98" t="s">
        <v>137</v>
      </c>
      <c r="C64" s="49" t="s">
        <v>138</v>
      </c>
      <c r="D64" s="184" t="s">
        <v>41</v>
      </c>
      <c r="E64" s="185"/>
      <c r="F64" s="99"/>
      <c r="G64" s="51" t="s">
        <v>139</v>
      </c>
      <c r="H64" s="77">
        <v>45</v>
      </c>
      <c r="I64" s="77"/>
    </row>
    <row r="65" spans="1:10" s="6" customFormat="1" ht="184.5" customHeight="1" x14ac:dyDescent="0.3">
      <c r="A65" s="213" t="s">
        <v>140</v>
      </c>
      <c r="B65" s="213"/>
      <c r="C65" s="213"/>
      <c r="D65" s="213"/>
      <c r="E65" s="213"/>
      <c r="F65" s="213"/>
      <c r="G65" s="213"/>
      <c r="H65" s="213"/>
      <c r="I65" s="214"/>
      <c r="J65" s="5"/>
    </row>
  </sheetData>
  <mergeCells count="82">
    <mergeCell ref="A28:I28"/>
    <mergeCell ref="A30:A35"/>
    <mergeCell ref="D25:E25"/>
    <mergeCell ref="A29:I29"/>
    <mergeCell ref="D26:E26"/>
    <mergeCell ref="C30:C35"/>
    <mergeCell ref="F30:F35"/>
    <mergeCell ref="D57:E57"/>
    <mergeCell ref="G47:G51"/>
    <mergeCell ref="A52:G52"/>
    <mergeCell ref="K36:P36"/>
    <mergeCell ref="K44:N44"/>
    <mergeCell ref="D37:E37"/>
    <mergeCell ref="D38:E38"/>
    <mergeCell ref="B44:B45"/>
    <mergeCell ref="F44:F45"/>
    <mergeCell ref="A54:I54"/>
    <mergeCell ref="A53:I53"/>
    <mergeCell ref="H47:H51"/>
    <mergeCell ref="I47:I51"/>
    <mergeCell ref="C47:C51"/>
    <mergeCell ref="A65:I65"/>
    <mergeCell ref="D20:E20"/>
    <mergeCell ref="D21:E21"/>
    <mergeCell ref="D22:E22"/>
    <mergeCell ref="D36:E36"/>
    <mergeCell ref="D59:E59"/>
    <mergeCell ref="D46:E46"/>
    <mergeCell ref="D47:E51"/>
    <mergeCell ref="I44:I45"/>
    <mergeCell ref="I39:I43"/>
    <mergeCell ref="H39:H43"/>
    <mergeCell ref="A63:G63"/>
    <mergeCell ref="D60:E60"/>
    <mergeCell ref="D61:E61"/>
    <mergeCell ref="D62:E62"/>
    <mergeCell ref="B30:B35"/>
    <mergeCell ref="D64:E64"/>
    <mergeCell ref="C14:F14"/>
    <mergeCell ref="A55:A56"/>
    <mergeCell ref="B55:B56"/>
    <mergeCell ref="C55:C56"/>
    <mergeCell ref="F55:F56"/>
    <mergeCell ref="A39:A43"/>
    <mergeCell ref="B39:B43"/>
    <mergeCell ref="C39:C43"/>
    <mergeCell ref="F39:F43"/>
    <mergeCell ref="A44:A45"/>
    <mergeCell ref="C44:C45"/>
    <mergeCell ref="D19:E19"/>
    <mergeCell ref="A18:I18"/>
    <mergeCell ref="D16:E16"/>
    <mergeCell ref="D58:E58"/>
    <mergeCell ref="C3:I3"/>
    <mergeCell ref="D23:E23"/>
    <mergeCell ref="A4:B4"/>
    <mergeCell ref="C4:I4"/>
    <mergeCell ref="A5:B5"/>
    <mergeCell ref="C9:E9"/>
    <mergeCell ref="C10:E10"/>
    <mergeCell ref="C11:E11"/>
    <mergeCell ref="C13:E13"/>
    <mergeCell ref="A6:B6"/>
    <mergeCell ref="C6:I6"/>
    <mergeCell ref="C7:G7"/>
    <mergeCell ref="C8:E8"/>
    <mergeCell ref="D24:E24"/>
    <mergeCell ref="D1:E1"/>
    <mergeCell ref="G55:G56"/>
    <mergeCell ref="H55:H56"/>
    <mergeCell ref="I55:I56"/>
    <mergeCell ref="C12:E12"/>
    <mergeCell ref="G39:G43"/>
    <mergeCell ref="G44:G45"/>
    <mergeCell ref="H44:H45"/>
    <mergeCell ref="G30:G35"/>
    <mergeCell ref="H30:H35"/>
    <mergeCell ref="I30:I35"/>
    <mergeCell ref="D5:E5"/>
    <mergeCell ref="G5:H5"/>
    <mergeCell ref="A2:I2"/>
    <mergeCell ref="A3:B3"/>
  </mergeCells>
  <dataValidations count="20">
    <dataValidation type="list" allowBlank="1" showInputMessage="1" showErrorMessage="1" sqref="I22 I26:I27" xr:uid="{00000000-0002-0000-0100-000001000000}">
      <formula1>"4,0 "</formula1>
    </dataValidation>
    <dataValidation type="list" allowBlank="1" showInputMessage="1" showErrorMessage="1" sqref="I21" xr:uid="{00000000-0002-0000-0100-000002000000}">
      <formula1>"4, 0"</formula1>
    </dataValidation>
    <dataValidation type="list" allowBlank="1" showInputMessage="1" showErrorMessage="1" sqref="I20" xr:uid="{00000000-0002-0000-0100-000003000000}">
      <formula1>"4,0"</formula1>
    </dataValidation>
    <dataValidation type="list" allowBlank="1" showInputMessage="1" showErrorMessage="1" sqref="I19" xr:uid="{00000000-0002-0000-0100-000006000000}">
      <formula1>"5, 3, 0"</formula1>
    </dataValidation>
    <dataValidation type="list" allowBlank="1" showInputMessage="1" showErrorMessage="1" sqref="I57" xr:uid="{00000000-0002-0000-0100-000007000000}">
      <formula1>"0,-10"</formula1>
    </dataValidation>
    <dataValidation type="list" allowBlank="1" showInputMessage="1" showErrorMessage="1" sqref="I58" xr:uid="{00000000-0002-0000-0100-000008000000}">
      <formula1>"5,3,0 N/A"</formula1>
    </dataValidation>
    <dataValidation type="list" operator="lessThan" allowBlank="1" showInputMessage="1" showErrorMessage="1" sqref="I59" xr:uid="{00000000-0002-0000-0100-000009000000}">
      <formula1>"0, -3, -6, -9, -12"</formula1>
    </dataValidation>
    <dataValidation type="list" allowBlank="1" showInputMessage="1" showErrorMessage="1" sqref="I44:I45" xr:uid="{00000000-0002-0000-0100-00000A000000}">
      <formula1>"6, 3, 0"</formula1>
    </dataValidation>
    <dataValidation type="list" allowBlank="1" showInputMessage="1" showErrorMessage="1" sqref="I47:I51" xr:uid="{00000000-0002-0000-0100-00000C000000}">
      <formula1>"7,0"</formula1>
    </dataValidation>
    <dataValidation type="list" allowBlank="1" showInputMessage="1" showErrorMessage="1" sqref="I36" xr:uid="{00000000-0002-0000-0100-00000D000000}">
      <formula1>"7,5, 3, 0, N/A"</formula1>
    </dataValidation>
    <dataValidation type="list" allowBlank="1" showInputMessage="1" showErrorMessage="1" sqref="C5" xr:uid="{00000000-0002-0000-0100-00000F000000}">
      <formula1>" PSH- Rental Assistance, PSH-Leasing"</formula1>
    </dataValidation>
    <dataValidation type="list" allowBlank="1" showInputMessage="1" showErrorMessage="1" sqref="F5" xr:uid="{00000000-0002-0000-0100-000010000000}">
      <formula1>"1, 2, 3, 4"</formula1>
    </dataValidation>
    <dataValidation type="list" allowBlank="1" showInputMessage="1" showErrorMessage="1" sqref="I55:I56" xr:uid="{00000000-0002-0000-0100-000015000000}">
      <formula1>"10,0,N/A"</formula1>
    </dataValidation>
    <dataValidation type="list" allowBlank="1" showInputMessage="1" showErrorMessage="1" sqref="I30:I35" xr:uid="{0F2649D1-6DE0-4545-809C-77583E652C9F}">
      <formula1>"9,6,3,0"</formula1>
    </dataValidation>
    <dataValidation type="list" allowBlank="1" showInputMessage="1" showErrorMessage="1" sqref="I39:I43" xr:uid="{3FA4C59A-512F-437E-AAE2-B66D96E6C7CD}">
      <formula1>"6, 4, 2, 0"</formula1>
    </dataValidation>
    <dataValidation type="list" allowBlank="1" showInputMessage="1" showErrorMessage="1" sqref="I46" xr:uid="{A02C16D7-4BB3-44A9-B4FB-FD25E2B28A6F}">
      <formula1>"10,5,0,-5"</formula1>
    </dataValidation>
    <dataValidation type="list" operator="lessThan" allowBlank="1" showInputMessage="1" showErrorMessage="1" sqref="I62" xr:uid="{9A1EC04C-48EE-4429-9741-735D0204372B}">
      <formula1>"5, 0"</formula1>
    </dataValidation>
    <dataValidation type="list" operator="lessThan" allowBlank="1" showInputMessage="1" showErrorMessage="1" sqref="I60:I61" xr:uid="{E8F99DE1-F049-46A2-B4AF-62DF08D53997}">
      <formula1>"0, -1"</formula1>
    </dataValidation>
    <dataValidation type="list" allowBlank="1" showInputMessage="1" showErrorMessage="1" sqref="I37:I38" xr:uid="{EFCAC2D5-E4AF-4F6E-BA1E-C7D6DB21B852}">
      <formula1>"4, 2, 1, 0, N/A"</formula1>
    </dataValidation>
    <dataValidation type="list" allowBlank="1" showInputMessage="1" showErrorMessage="1" sqref="I23:I25" xr:uid="{00000000-0002-0000-0100-000000000000}">
      <formula1>"3,2,1, N/A"</formula1>
    </dataValidation>
  </dataValidations>
  <pageMargins left="0.5" right="0.25" top="0.47" bottom="0.16" header="0.25" footer="0.19"/>
  <pageSetup scale="65" fitToHeight="0" orientation="landscape"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62"/>
  <sheetViews>
    <sheetView workbookViewId="0">
      <pane ySplit="1" topLeftCell="A55" activePane="bottomLeft" state="frozen"/>
      <selection pane="bottomLeft" activeCell="B58" sqref="B58"/>
    </sheetView>
  </sheetViews>
  <sheetFormatPr defaultColWidth="9.33203125" defaultRowHeight="14.4" x14ac:dyDescent="0.3"/>
  <cols>
    <col min="1" max="1" width="6.6640625" style="1" bestFit="1" customWidth="1"/>
    <col min="2" max="2" width="37.6640625" style="2" customWidth="1"/>
    <col min="3" max="3" width="26.6640625" style="2" customWidth="1"/>
    <col min="4" max="4" width="42.33203125" style="2" customWidth="1"/>
    <col min="5" max="5" width="4.88671875" style="2" bestFit="1" customWidth="1"/>
    <col min="6" max="6" width="11.33203125" style="2" bestFit="1" customWidth="1"/>
    <col min="7" max="7" width="39.44140625" style="2" customWidth="1"/>
    <col min="8" max="8" width="11" style="78" customWidth="1"/>
    <col min="9" max="9" width="8.88671875" style="40" customWidth="1"/>
    <col min="10" max="10" width="4.88671875" customWidth="1"/>
    <col min="259" max="259" width="6.6640625" bestFit="1" customWidth="1"/>
    <col min="260" max="260" width="32.6640625" customWidth="1"/>
    <col min="261" max="261" width="26.6640625" customWidth="1"/>
    <col min="262" max="262" width="12.33203125" customWidth="1"/>
    <col min="263" max="263" width="55.6640625" bestFit="1" customWidth="1"/>
    <col min="264" max="264" width="13.6640625" customWidth="1"/>
    <col min="265" max="265" width="12.33203125" customWidth="1"/>
    <col min="266" max="266" width="4.88671875" customWidth="1"/>
    <col min="515" max="515" width="6.6640625" bestFit="1" customWidth="1"/>
    <col min="516" max="516" width="32.6640625" customWidth="1"/>
    <col min="517" max="517" width="26.6640625" customWidth="1"/>
    <col min="518" max="518" width="12.33203125" customWidth="1"/>
    <col min="519" max="519" width="55.6640625" bestFit="1" customWidth="1"/>
    <col min="520" max="520" width="13.6640625" customWidth="1"/>
    <col min="521" max="521" width="12.33203125" customWidth="1"/>
    <col min="522" max="522" width="4.88671875" customWidth="1"/>
    <col min="771" max="771" width="6.6640625" bestFit="1" customWidth="1"/>
    <col min="772" max="772" width="32.6640625" customWidth="1"/>
    <col min="773" max="773" width="26.6640625" customWidth="1"/>
    <col min="774" max="774" width="12.33203125" customWidth="1"/>
    <col min="775" max="775" width="55.6640625" bestFit="1" customWidth="1"/>
    <col min="776" max="776" width="13.6640625" customWidth="1"/>
    <col min="777" max="777" width="12.33203125" customWidth="1"/>
    <col min="778" max="778" width="4.88671875" customWidth="1"/>
    <col min="1027" max="1027" width="6.6640625" bestFit="1" customWidth="1"/>
    <col min="1028" max="1028" width="32.6640625" customWidth="1"/>
    <col min="1029" max="1029" width="26.6640625" customWidth="1"/>
    <col min="1030" max="1030" width="12.33203125" customWidth="1"/>
    <col min="1031" max="1031" width="55.6640625" bestFit="1" customWidth="1"/>
    <col min="1032" max="1032" width="13.6640625" customWidth="1"/>
    <col min="1033" max="1033" width="12.33203125" customWidth="1"/>
    <col min="1034" max="1034" width="4.88671875" customWidth="1"/>
    <col min="1283" max="1283" width="6.6640625" bestFit="1" customWidth="1"/>
    <col min="1284" max="1284" width="32.6640625" customWidth="1"/>
    <col min="1285" max="1285" width="26.6640625" customWidth="1"/>
    <col min="1286" max="1286" width="12.33203125" customWidth="1"/>
    <col min="1287" max="1287" width="55.6640625" bestFit="1" customWidth="1"/>
    <col min="1288" max="1288" width="13.6640625" customWidth="1"/>
    <col min="1289" max="1289" width="12.33203125" customWidth="1"/>
    <col min="1290" max="1290" width="4.88671875" customWidth="1"/>
    <col min="1539" max="1539" width="6.6640625" bestFit="1" customWidth="1"/>
    <col min="1540" max="1540" width="32.6640625" customWidth="1"/>
    <col min="1541" max="1541" width="26.6640625" customWidth="1"/>
    <col min="1542" max="1542" width="12.33203125" customWidth="1"/>
    <col min="1543" max="1543" width="55.6640625" bestFit="1" customWidth="1"/>
    <col min="1544" max="1544" width="13.6640625" customWidth="1"/>
    <col min="1545" max="1545" width="12.33203125" customWidth="1"/>
    <col min="1546" max="1546" width="4.88671875" customWidth="1"/>
    <col min="1795" max="1795" width="6.6640625" bestFit="1" customWidth="1"/>
    <col min="1796" max="1796" width="32.6640625" customWidth="1"/>
    <col min="1797" max="1797" width="26.6640625" customWidth="1"/>
    <col min="1798" max="1798" width="12.33203125" customWidth="1"/>
    <col min="1799" max="1799" width="55.6640625" bestFit="1" customWidth="1"/>
    <col min="1800" max="1800" width="13.6640625" customWidth="1"/>
    <col min="1801" max="1801" width="12.33203125" customWidth="1"/>
    <col min="1802" max="1802" width="4.88671875" customWidth="1"/>
    <col min="2051" max="2051" width="6.6640625" bestFit="1" customWidth="1"/>
    <col min="2052" max="2052" width="32.6640625" customWidth="1"/>
    <col min="2053" max="2053" width="26.6640625" customWidth="1"/>
    <col min="2054" max="2054" width="12.33203125" customWidth="1"/>
    <col min="2055" max="2055" width="55.6640625" bestFit="1" customWidth="1"/>
    <col min="2056" max="2056" width="13.6640625" customWidth="1"/>
    <col min="2057" max="2057" width="12.33203125" customWidth="1"/>
    <col min="2058" max="2058" width="4.88671875" customWidth="1"/>
    <col min="2307" max="2307" width="6.6640625" bestFit="1" customWidth="1"/>
    <col min="2308" max="2308" width="32.6640625" customWidth="1"/>
    <col min="2309" max="2309" width="26.6640625" customWidth="1"/>
    <col min="2310" max="2310" width="12.33203125" customWidth="1"/>
    <col min="2311" max="2311" width="55.6640625" bestFit="1" customWidth="1"/>
    <col min="2312" max="2312" width="13.6640625" customWidth="1"/>
    <col min="2313" max="2313" width="12.33203125" customWidth="1"/>
    <col min="2314" max="2314" width="4.88671875" customWidth="1"/>
    <col min="2563" max="2563" width="6.6640625" bestFit="1" customWidth="1"/>
    <col min="2564" max="2564" width="32.6640625" customWidth="1"/>
    <col min="2565" max="2565" width="26.6640625" customWidth="1"/>
    <col min="2566" max="2566" width="12.33203125" customWidth="1"/>
    <col min="2567" max="2567" width="55.6640625" bestFit="1" customWidth="1"/>
    <col min="2568" max="2568" width="13.6640625" customWidth="1"/>
    <col min="2569" max="2569" width="12.33203125" customWidth="1"/>
    <col min="2570" max="2570" width="4.88671875" customWidth="1"/>
    <col min="2819" max="2819" width="6.6640625" bestFit="1" customWidth="1"/>
    <col min="2820" max="2820" width="32.6640625" customWidth="1"/>
    <col min="2821" max="2821" width="26.6640625" customWidth="1"/>
    <col min="2822" max="2822" width="12.33203125" customWidth="1"/>
    <col min="2823" max="2823" width="55.6640625" bestFit="1" customWidth="1"/>
    <col min="2824" max="2824" width="13.6640625" customWidth="1"/>
    <col min="2825" max="2825" width="12.33203125" customWidth="1"/>
    <col min="2826" max="2826" width="4.88671875" customWidth="1"/>
    <col min="3075" max="3075" width="6.6640625" bestFit="1" customWidth="1"/>
    <col min="3076" max="3076" width="32.6640625" customWidth="1"/>
    <col min="3077" max="3077" width="26.6640625" customWidth="1"/>
    <col min="3078" max="3078" width="12.33203125" customWidth="1"/>
    <col min="3079" max="3079" width="55.6640625" bestFit="1" customWidth="1"/>
    <col min="3080" max="3080" width="13.6640625" customWidth="1"/>
    <col min="3081" max="3081" width="12.33203125" customWidth="1"/>
    <col min="3082" max="3082" width="4.88671875" customWidth="1"/>
    <col min="3331" max="3331" width="6.6640625" bestFit="1" customWidth="1"/>
    <col min="3332" max="3332" width="32.6640625" customWidth="1"/>
    <col min="3333" max="3333" width="26.6640625" customWidth="1"/>
    <col min="3334" max="3334" width="12.33203125" customWidth="1"/>
    <col min="3335" max="3335" width="55.6640625" bestFit="1" customWidth="1"/>
    <col min="3336" max="3336" width="13.6640625" customWidth="1"/>
    <col min="3337" max="3337" width="12.33203125" customWidth="1"/>
    <col min="3338" max="3338" width="4.88671875" customWidth="1"/>
    <col min="3587" max="3587" width="6.6640625" bestFit="1" customWidth="1"/>
    <col min="3588" max="3588" width="32.6640625" customWidth="1"/>
    <col min="3589" max="3589" width="26.6640625" customWidth="1"/>
    <col min="3590" max="3590" width="12.33203125" customWidth="1"/>
    <col min="3591" max="3591" width="55.6640625" bestFit="1" customWidth="1"/>
    <col min="3592" max="3592" width="13.6640625" customWidth="1"/>
    <col min="3593" max="3593" width="12.33203125" customWidth="1"/>
    <col min="3594" max="3594" width="4.88671875" customWidth="1"/>
    <col min="3843" max="3843" width="6.6640625" bestFit="1" customWidth="1"/>
    <col min="3844" max="3844" width="32.6640625" customWidth="1"/>
    <col min="3845" max="3845" width="26.6640625" customWidth="1"/>
    <col min="3846" max="3846" width="12.33203125" customWidth="1"/>
    <col min="3847" max="3847" width="55.6640625" bestFit="1" customWidth="1"/>
    <col min="3848" max="3848" width="13.6640625" customWidth="1"/>
    <col min="3849" max="3849" width="12.33203125" customWidth="1"/>
    <col min="3850" max="3850" width="4.88671875" customWidth="1"/>
    <col min="4099" max="4099" width="6.6640625" bestFit="1" customWidth="1"/>
    <col min="4100" max="4100" width="32.6640625" customWidth="1"/>
    <col min="4101" max="4101" width="26.6640625" customWidth="1"/>
    <col min="4102" max="4102" width="12.33203125" customWidth="1"/>
    <col min="4103" max="4103" width="55.6640625" bestFit="1" customWidth="1"/>
    <col min="4104" max="4104" width="13.6640625" customWidth="1"/>
    <col min="4105" max="4105" width="12.33203125" customWidth="1"/>
    <col min="4106" max="4106" width="4.88671875" customWidth="1"/>
    <col min="4355" max="4355" width="6.6640625" bestFit="1" customWidth="1"/>
    <col min="4356" max="4356" width="32.6640625" customWidth="1"/>
    <col min="4357" max="4357" width="26.6640625" customWidth="1"/>
    <col min="4358" max="4358" width="12.33203125" customWidth="1"/>
    <col min="4359" max="4359" width="55.6640625" bestFit="1" customWidth="1"/>
    <col min="4360" max="4360" width="13.6640625" customWidth="1"/>
    <col min="4361" max="4361" width="12.33203125" customWidth="1"/>
    <col min="4362" max="4362" width="4.88671875" customWidth="1"/>
    <col min="4611" max="4611" width="6.6640625" bestFit="1" customWidth="1"/>
    <col min="4612" max="4612" width="32.6640625" customWidth="1"/>
    <col min="4613" max="4613" width="26.6640625" customWidth="1"/>
    <col min="4614" max="4614" width="12.33203125" customWidth="1"/>
    <col min="4615" max="4615" width="55.6640625" bestFit="1" customWidth="1"/>
    <col min="4616" max="4616" width="13.6640625" customWidth="1"/>
    <col min="4617" max="4617" width="12.33203125" customWidth="1"/>
    <col min="4618" max="4618" width="4.88671875" customWidth="1"/>
    <col min="4867" max="4867" width="6.6640625" bestFit="1" customWidth="1"/>
    <col min="4868" max="4868" width="32.6640625" customWidth="1"/>
    <col min="4869" max="4869" width="26.6640625" customWidth="1"/>
    <col min="4870" max="4870" width="12.33203125" customWidth="1"/>
    <col min="4871" max="4871" width="55.6640625" bestFit="1" customWidth="1"/>
    <col min="4872" max="4872" width="13.6640625" customWidth="1"/>
    <col min="4873" max="4873" width="12.33203125" customWidth="1"/>
    <col min="4874" max="4874" width="4.88671875" customWidth="1"/>
    <col min="5123" max="5123" width="6.6640625" bestFit="1" customWidth="1"/>
    <col min="5124" max="5124" width="32.6640625" customWidth="1"/>
    <col min="5125" max="5125" width="26.6640625" customWidth="1"/>
    <col min="5126" max="5126" width="12.33203125" customWidth="1"/>
    <col min="5127" max="5127" width="55.6640625" bestFit="1" customWidth="1"/>
    <col min="5128" max="5128" width="13.6640625" customWidth="1"/>
    <col min="5129" max="5129" width="12.33203125" customWidth="1"/>
    <col min="5130" max="5130" width="4.88671875" customWidth="1"/>
    <col min="5379" max="5379" width="6.6640625" bestFit="1" customWidth="1"/>
    <col min="5380" max="5380" width="32.6640625" customWidth="1"/>
    <col min="5381" max="5381" width="26.6640625" customWidth="1"/>
    <col min="5382" max="5382" width="12.33203125" customWidth="1"/>
    <col min="5383" max="5383" width="55.6640625" bestFit="1" customWidth="1"/>
    <col min="5384" max="5384" width="13.6640625" customWidth="1"/>
    <col min="5385" max="5385" width="12.33203125" customWidth="1"/>
    <col min="5386" max="5386" width="4.88671875" customWidth="1"/>
    <col min="5635" max="5635" width="6.6640625" bestFit="1" customWidth="1"/>
    <col min="5636" max="5636" width="32.6640625" customWidth="1"/>
    <col min="5637" max="5637" width="26.6640625" customWidth="1"/>
    <col min="5638" max="5638" width="12.33203125" customWidth="1"/>
    <col min="5639" max="5639" width="55.6640625" bestFit="1" customWidth="1"/>
    <col min="5640" max="5640" width="13.6640625" customWidth="1"/>
    <col min="5641" max="5641" width="12.33203125" customWidth="1"/>
    <col min="5642" max="5642" width="4.88671875" customWidth="1"/>
    <col min="5891" max="5891" width="6.6640625" bestFit="1" customWidth="1"/>
    <col min="5892" max="5892" width="32.6640625" customWidth="1"/>
    <col min="5893" max="5893" width="26.6640625" customWidth="1"/>
    <col min="5894" max="5894" width="12.33203125" customWidth="1"/>
    <col min="5895" max="5895" width="55.6640625" bestFit="1" customWidth="1"/>
    <col min="5896" max="5896" width="13.6640625" customWidth="1"/>
    <col min="5897" max="5897" width="12.33203125" customWidth="1"/>
    <col min="5898" max="5898" width="4.88671875" customWidth="1"/>
    <col min="6147" max="6147" width="6.6640625" bestFit="1" customWidth="1"/>
    <col min="6148" max="6148" width="32.6640625" customWidth="1"/>
    <col min="6149" max="6149" width="26.6640625" customWidth="1"/>
    <col min="6150" max="6150" width="12.33203125" customWidth="1"/>
    <col min="6151" max="6151" width="55.6640625" bestFit="1" customWidth="1"/>
    <col min="6152" max="6152" width="13.6640625" customWidth="1"/>
    <col min="6153" max="6153" width="12.33203125" customWidth="1"/>
    <col min="6154" max="6154" width="4.88671875" customWidth="1"/>
    <col min="6403" max="6403" width="6.6640625" bestFit="1" customWidth="1"/>
    <col min="6404" max="6404" width="32.6640625" customWidth="1"/>
    <col min="6405" max="6405" width="26.6640625" customWidth="1"/>
    <col min="6406" max="6406" width="12.33203125" customWidth="1"/>
    <col min="6407" max="6407" width="55.6640625" bestFit="1" customWidth="1"/>
    <col min="6408" max="6408" width="13.6640625" customWidth="1"/>
    <col min="6409" max="6409" width="12.33203125" customWidth="1"/>
    <col min="6410" max="6410" width="4.88671875" customWidth="1"/>
    <col min="6659" max="6659" width="6.6640625" bestFit="1" customWidth="1"/>
    <col min="6660" max="6660" width="32.6640625" customWidth="1"/>
    <col min="6661" max="6661" width="26.6640625" customWidth="1"/>
    <col min="6662" max="6662" width="12.33203125" customWidth="1"/>
    <col min="6663" max="6663" width="55.6640625" bestFit="1" customWidth="1"/>
    <col min="6664" max="6664" width="13.6640625" customWidth="1"/>
    <col min="6665" max="6665" width="12.33203125" customWidth="1"/>
    <col min="6666" max="6666" width="4.88671875" customWidth="1"/>
    <col min="6915" max="6915" width="6.6640625" bestFit="1" customWidth="1"/>
    <col min="6916" max="6916" width="32.6640625" customWidth="1"/>
    <col min="6917" max="6917" width="26.6640625" customWidth="1"/>
    <col min="6918" max="6918" width="12.33203125" customWidth="1"/>
    <col min="6919" max="6919" width="55.6640625" bestFit="1" customWidth="1"/>
    <col min="6920" max="6920" width="13.6640625" customWidth="1"/>
    <col min="6921" max="6921" width="12.33203125" customWidth="1"/>
    <col min="6922" max="6922" width="4.88671875" customWidth="1"/>
    <col min="7171" max="7171" width="6.6640625" bestFit="1" customWidth="1"/>
    <col min="7172" max="7172" width="32.6640625" customWidth="1"/>
    <col min="7173" max="7173" width="26.6640625" customWidth="1"/>
    <col min="7174" max="7174" width="12.33203125" customWidth="1"/>
    <col min="7175" max="7175" width="55.6640625" bestFit="1" customWidth="1"/>
    <col min="7176" max="7176" width="13.6640625" customWidth="1"/>
    <col min="7177" max="7177" width="12.33203125" customWidth="1"/>
    <col min="7178" max="7178" width="4.88671875" customWidth="1"/>
    <col min="7427" max="7427" width="6.6640625" bestFit="1" customWidth="1"/>
    <col min="7428" max="7428" width="32.6640625" customWidth="1"/>
    <col min="7429" max="7429" width="26.6640625" customWidth="1"/>
    <col min="7430" max="7430" width="12.33203125" customWidth="1"/>
    <col min="7431" max="7431" width="55.6640625" bestFit="1" customWidth="1"/>
    <col min="7432" max="7432" width="13.6640625" customWidth="1"/>
    <col min="7433" max="7433" width="12.33203125" customWidth="1"/>
    <col min="7434" max="7434" width="4.88671875" customWidth="1"/>
    <col min="7683" max="7683" width="6.6640625" bestFit="1" customWidth="1"/>
    <col min="7684" max="7684" width="32.6640625" customWidth="1"/>
    <col min="7685" max="7685" width="26.6640625" customWidth="1"/>
    <col min="7686" max="7686" width="12.33203125" customWidth="1"/>
    <col min="7687" max="7687" width="55.6640625" bestFit="1" customWidth="1"/>
    <col min="7688" max="7688" width="13.6640625" customWidth="1"/>
    <col min="7689" max="7689" width="12.33203125" customWidth="1"/>
    <col min="7690" max="7690" width="4.88671875" customWidth="1"/>
    <col min="7939" max="7939" width="6.6640625" bestFit="1" customWidth="1"/>
    <col min="7940" max="7940" width="32.6640625" customWidth="1"/>
    <col min="7941" max="7941" width="26.6640625" customWidth="1"/>
    <col min="7942" max="7942" width="12.33203125" customWidth="1"/>
    <col min="7943" max="7943" width="55.6640625" bestFit="1" customWidth="1"/>
    <col min="7944" max="7944" width="13.6640625" customWidth="1"/>
    <col min="7945" max="7945" width="12.33203125" customWidth="1"/>
    <col min="7946" max="7946" width="4.88671875" customWidth="1"/>
    <col min="8195" max="8195" width="6.6640625" bestFit="1" customWidth="1"/>
    <col min="8196" max="8196" width="32.6640625" customWidth="1"/>
    <col min="8197" max="8197" width="26.6640625" customWidth="1"/>
    <col min="8198" max="8198" width="12.33203125" customWidth="1"/>
    <col min="8199" max="8199" width="55.6640625" bestFit="1" customWidth="1"/>
    <col min="8200" max="8200" width="13.6640625" customWidth="1"/>
    <col min="8201" max="8201" width="12.33203125" customWidth="1"/>
    <col min="8202" max="8202" width="4.88671875" customWidth="1"/>
    <col min="8451" max="8451" width="6.6640625" bestFit="1" customWidth="1"/>
    <col min="8452" max="8452" width="32.6640625" customWidth="1"/>
    <col min="8453" max="8453" width="26.6640625" customWidth="1"/>
    <col min="8454" max="8454" width="12.33203125" customWidth="1"/>
    <col min="8455" max="8455" width="55.6640625" bestFit="1" customWidth="1"/>
    <col min="8456" max="8456" width="13.6640625" customWidth="1"/>
    <col min="8457" max="8457" width="12.33203125" customWidth="1"/>
    <col min="8458" max="8458" width="4.88671875" customWidth="1"/>
    <col min="8707" max="8707" width="6.6640625" bestFit="1" customWidth="1"/>
    <col min="8708" max="8708" width="32.6640625" customWidth="1"/>
    <col min="8709" max="8709" width="26.6640625" customWidth="1"/>
    <col min="8710" max="8710" width="12.33203125" customWidth="1"/>
    <col min="8711" max="8711" width="55.6640625" bestFit="1" customWidth="1"/>
    <col min="8712" max="8712" width="13.6640625" customWidth="1"/>
    <col min="8713" max="8713" width="12.33203125" customWidth="1"/>
    <col min="8714" max="8714" width="4.88671875" customWidth="1"/>
    <col min="8963" max="8963" width="6.6640625" bestFit="1" customWidth="1"/>
    <col min="8964" max="8964" width="32.6640625" customWidth="1"/>
    <col min="8965" max="8965" width="26.6640625" customWidth="1"/>
    <col min="8966" max="8966" width="12.33203125" customWidth="1"/>
    <col min="8967" max="8967" width="55.6640625" bestFit="1" customWidth="1"/>
    <col min="8968" max="8968" width="13.6640625" customWidth="1"/>
    <col min="8969" max="8969" width="12.33203125" customWidth="1"/>
    <col min="8970" max="8970" width="4.88671875" customWidth="1"/>
    <col min="9219" max="9219" width="6.6640625" bestFit="1" customWidth="1"/>
    <col min="9220" max="9220" width="32.6640625" customWidth="1"/>
    <col min="9221" max="9221" width="26.6640625" customWidth="1"/>
    <col min="9222" max="9222" width="12.33203125" customWidth="1"/>
    <col min="9223" max="9223" width="55.6640625" bestFit="1" customWidth="1"/>
    <col min="9224" max="9224" width="13.6640625" customWidth="1"/>
    <col min="9225" max="9225" width="12.33203125" customWidth="1"/>
    <col min="9226" max="9226" width="4.88671875" customWidth="1"/>
    <col min="9475" max="9475" width="6.6640625" bestFit="1" customWidth="1"/>
    <col min="9476" max="9476" width="32.6640625" customWidth="1"/>
    <col min="9477" max="9477" width="26.6640625" customWidth="1"/>
    <col min="9478" max="9478" width="12.33203125" customWidth="1"/>
    <col min="9479" max="9479" width="55.6640625" bestFit="1" customWidth="1"/>
    <col min="9480" max="9480" width="13.6640625" customWidth="1"/>
    <col min="9481" max="9481" width="12.33203125" customWidth="1"/>
    <col min="9482" max="9482" width="4.88671875" customWidth="1"/>
    <col min="9731" max="9731" width="6.6640625" bestFit="1" customWidth="1"/>
    <col min="9732" max="9732" width="32.6640625" customWidth="1"/>
    <col min="9733" max="9733" width="26.6640625" customWidth="1"/>
    <col min="9734" max="9734" width="12.33203125" customWidth="1"/>
    <col min="9735" max="9735" width="55.6640625" bestFit="1" customWidth="1"/>
    <col min="9736" max="9736" width="13.6640625" customWidth="1"/>
    <col min="9737" max="9737" width="12.33203125" customWidth="1"/>
    <col min="9738" max="9738" width="4.88671875" customWidth="1"/>
    <col min="9987" max="9987" width="6.6640625" bestFit="1" customWidth="1"/>
    <col min="9988" max="9988" width="32.6640625" customWidth="1"/>
    <col min="9989" max="9989" width="26.6640625" customWidth="1"/>
    <col min="9990" max="9990" width="12.33203125" customWidth="1"/>
    <col min="9991" max="9991" width="55.6640625" bestFit="1" customWidth="1"/>
    <col min="9992" max="9992" width="13.6640625" customWidth="1"/>
    <col min="9993" max="9993" width="12.33203125" customWidth="1"/>
    <col min="9994" max="9994" width="4.88671875" customWidth="1"/>
    <col min="10243" max="10243" width="6.6640625" bestFit="1" customWidth="1"/>
    <col min="10244" max="10244" width="32.6640625" customWidth="1"/>
    <col min="10245" max="10245" width="26.6640625" customWidth="1"/>
    <col min="10246" max="10246" width="12.33203125" customWidth="1"/>
    <col min="10247" max="10247" width="55.6640625" bestFit="1" customWidth="1"/>
    <col min="10248" max="10248" width="13.6640625" customWidth="1"/>
    <col min="10249" max="10249" width="12.33203125" customWidth="1"/>
    <col min="10250" max="10250" width="4.88671875" customWidth="1"/>
    <col min="10499" max="10499" width="6.6640625" bestFit="1" customWidth="1"/>
    <col min="10500" max="10500" width="32.6640625" customWidth="1"/>
    <col min="10501" max="10501" width="26.6640625" customWidth="1"/>
    <col min="10502" max="10502" width="12.33203125" customWidth="1"/>
    <col min="10503" max="10503" width="55.6640625" bestFit="1" customWidth="1"/>
    <col min="10504" max="10504" width="13.6640625" customWidth="1"/>
    <col min="10505" max="10505" width="12.33203125" customWidth="1"/>
    <col min="10506" max="10506" width="4.88671875" customWidth="1"/>
    <col min="10755" max="10755" width="6.6640625" bestFit="1" customWidth="1"/>
    <col min="10756" max="10756" width="32.6640625" customWidth="1"/>
    <col min="10757" max="10757" width="26.6640625" customWidth="1"/>
    <col min="10758" max="10758" width="12.33203125" customWidth="1"/>
    <col min="10759" max="10759" width="55.6640625" bestFit="1" customWidth="1"/>
    <col min="10760" max="10760" width="13.6640625" customWidth="1"/>
    <col min="10761" max="10761" width="12.33203125" customWidth="1"/>
    <col min="10762" max="10762" width="4.88671875" customWidth="1"/>
    <col min="11011" max="11011" width="6.6640625" bestFit="1" customWidth="1"/>
    <col min="11012" max="11012" width="32.6640625" customWidth="1"/>
    <col min="11013" max="11013" width="26.6640625" customWidth="1"/>
    <col min="11014" max="11014" width="12.33203125" customWidth="1"/>
    <col min="11015" max="11015" width="55.6640625" bestFit="1" customWidth="1"/>
    <col min="11016" max="11016" width="13.6640625" customWidth="1"/>
    <col min="11017" max="11017" width="12.33203125" customWidth="1"/>
    <col min="11018" max="11018" width="4.88671875" customWidth="1"/>
    <col min="11267" max="11267" width="6.6640625" bestFit="1" customWidth="1"/>
    <col min="11268" max="11268" width="32.6640625" customWidth="1"/>
    <col min="11269" max="11269" width="26.6640625" customWidth="1"/>
    <col min="11270" max="11270" width="12.33203125" customWidth="1"/>
    <col min="11271" max="11271" width="55.6640625" bestFit="1" customWidth="1"/>
    <col min="11272" max="11272" width="13.6640625" customWidth="1"/>
    <col min="11273" max="11273" width="12.33203125" customWidth="1"/>
    <col min="11274" max="11274" width="4.88671875" customWidth="1"/>
    <col min="11523" max="11523" width="6.6640625" bestFit="1" customWidth="1"/>
    <col min="11524" max="11524" width="32.6640625" customWidth="1"/>
    <col min="11525" max="11525" width="26.6640625" customWidth="1"/>
    <col min="11526" max="11526" width="12.33203125" customWidth="1"/>
    <col min="11527" max="11527" width="55.6640625" bestFit="1" customWidth="1"/>
    <col min="11528" max="11528" width="13.6640625" customWidth="1"/>
    <col min="11529" max="11529" width="12.33203125" customWidth="1"/>
    <col min="11530" max="11530" width="4.88671875" customWidth="1"/>
    <col min="11779" max="11779" width="6.6640625" bestFit="1" customWidth="1"/>
    <col min="11780" max="11780" width="32.6640625" customWidth="1"/>
    <col min="11781" max="11781" width="26.6640625" customWidth="1"/>
    <col min="11782" max="11782" width="12.33203125" customWidth="1"/>
    <col min="11783" max="11783" width="55.6640625" bestFit="1" customWidth="1"/>
    <col min="11784" max="11784" width="13.6640625" customWidth="1"/>
    <col min="11785" max="11785" width="12.33203125" customWidth="1"/>
    <col min="11786" max="11786" width="4.88671875" customWidth="1"/>
    <col min="12035" max="12035" width="6.6640625" bestFit="1" customWidth="1"/>
    <col min="12036" max="12036" width="32.6640625" customWidth="1"/>
    <col min="12037" max="12037" width="26.6640625" customWidth="1"/>
    <col min="12038" max="12038" width="12.33203125" customWidth="1"/>
    <col min="12039" max="12039" width="55.6640625" bestFit="1" customWidth="1"/>
    <col min="12040" max="12040" width="13.6640625" customWidth="1"/>
    <col min="12041" max="12041" width="12.33203125" customWidth="1"/>
    <col min="12042" max="12042" width="4.88671875" customWidth="1"/>
    <col min="12291" max="12291" width="6.6640625" bestFit="1" customWidth="1"/>
    <col min="12292" max="12292" width="32.6640625" customWidth="1"/>
    <col min="12293" max="12293" width="26.6640625" customWidth="1"/>
    <col min="12294" max="12294" width="12.33203125" customWidth="1"/>
    <col min="12295" max="12295" width="55.6640625" bestFit="1" customWidth="1"/>
    <col min="12296" max="12296" width="13.6640625" customWidth="1"/>
    <col min="12297" max="12297" width="12.33203125" customWidth="1"/>
    <col min="12298" max="12298" width="4.88671875" customWidth="1"/>
    <col min="12547" max="12547" width="6.6640625" bestFit="1" customWidth="1"/>
    <col min="12548" max="12548" width="32.6640625" customWidth="1"/>
    <col min="12549" max="12549" width="26.6640625" customWidth="1"/>
    <col min="12550" max="12550" width="12.33203125" customWidth="1"/>
    <col min="12551" max="12551" width="55.6640625" bestFit="1" customWidth="1"/>
    <col min="12552" max="12552" width="13.6640625" customWidth="1"/>
    <col min="12553" max="12553" width="12.33203125" customWidth="1"/>
    <col min="12554" max="12554" width="4.88671875" customWidth="1"/>
    <col min="12803" max="12803" width="6.6640625" bestFit="1" customWidth="1"/>
    <col min="12804" max="12804" width="32.6640625" customWidth="1"/>
    <col min="12805" max="12805" width="26.6640625" customWidth="1"/>
    <col min="12806" max="12806" width="12.33203125" customWidth="1"/>
    <col min="12807" max="12807" width="55.6640625" bestFit="1" customWidth="1"/>
    <col min="12808" max="12808" width="13.6640625" customWidth="1"/>
    <col min="12809" max="12809" width="12.33203125" customWidth="1"/>
    <col min="12810" max="12810" width="4.88671875" customWidth="1"/>
    <col min="13059" max="13059" width="6.6640625" bestFit="1" customWidth="1"/>
    <col min="13060" max="13060" width="32.6640625" customWidth="1"/>
    <col min="13061" max="13061" width="26.6640625" customWidth="1"/>
    <col min="13062" max="13062" width="12.33203125" customWidth="1"/>
    <col min="13063" max="13063" width="55.6640625" bestFit="1" customWidth="1"/>
    <col min="13064" max="13064" width="13.6640625" customWidth="1"/>
    <col min="13065" max="13065" width="12.33203125" customWidth="1"/>
    <col min="13066" max="13066" width="4.88671875" customWidth="1"/>
    <col min="13315" max="13315" width="6.6640625" bestFit="1" customWidth="1"/>
    <col min="13316" max="13316" width="32.6640625" customWidth="1"/>
    <col min="13317" max="13317" width="26.6640625" customWidth="1"/>
    <col min="13318" max="13318" width="12.33203125" customWidth="1"/>
    <col min="13319" max="13319" width="55.6640625" bestFit="1" customWidth="1"/>
    <col min="13320" max="13320" width="13.6640625" customWidth="1"/>
    <col min="13321" max="13321" width="12.33203125" customWidth="1"/>
    <col min="13322" max="13322" width="4.88671875" customWidth="1"/>
    <col min="13571" max="13571" width="6.6640625" bestFit="1" customWidth="1"/>
    <col min="13572" max="13572" width="32.6640625" customWidth="1"/>
    <col min="13573" max="13573" width="26.6640625" customWidth="1"/>
    <col min="13574" max="13574" width="12.33203125" customWidth="1"/>
    <col min="13575" max="13575" width="55.6640625" bestFit="1" customWidth="1"/>
    <col min="13576" max="13576" width="13.6640625" customWidth="1"/>
    <col min="13577" max="13577" width="12.33203125" customWidth="1"/>
    <col min="13578" max="13578" width="4.88671875" customWidth="1"/>
    <col min="13827" max="13827" width="6.6640625" bestFit="1" customWidth="1"/>
    <col min="13828" max="13828" width="32.6640625" customWidth="1"/>
    <col min="13829" max="13829" width="26.6640625" customWidth="1"/>
    <col min="13830" max="13830" width="12.33203125" customWidth="1"/>
    <col min="13831" max="13831" width="55.6640625" bestFit="1" customWidth="1"/>
    <col min="13832" max="13832" width="13.6640625" customWidth="1"/>
    <col min="13833" max="13833" width="12.33203125" customWidth="1"/>
    <col min="13834" max="13834" width="4.88671875" customWidth="1"/>
    <col min="14083" max="14083" width="6.6640625" bestFit="1" customWidth="1"/>
    <col min="14084" max="14084" width="32.6640625" customWidth="1"/>
    <col min="14085" max="14085" width="26.6640625" customWidth="1"/>
    <col min="14086" max="14086" width="12.33203125" customWidth="1"/>
    <col min="14087" max="14087" width="55.6640625" bestFit="1" customWidth="1"/>
    <col min="14088" max="14088" width="13.6640625" customWidth="1"/>
    <col min="14089" max="14089" width="12.33203125" customWidth="1"/>
    <col min="14090" max="14090" width="4.88671875" customWidth="1"/>
    <col min="14339" max="14339" width="6.6640625" bestFit="1" customWidth="1"/>
    <col min="14340" max="14340" width="32.6640625" customWidth="1"/>
    <col min="14341" max="14341" width="26.6640625" customWidth="1"/>
    <col min="14342" max="14342" width="12.33203125" customWidth="1"/>
    <col min="14343" max="14343" width="55.6640625" bestFit="1" customWidth="1"/>
    <col min="14344" max="14344" width="13.6640625" customWidth="1"/>
    <col min="14345" max="14345" width="12.33203125" customWidth="1"/>
    <col min="14346" max="14346" width="4.88671875" customWidth="1"/>
    <col min="14595" max="14595" width="6.6640625" bestFit="1" customWidth="1"/>
    <col min="14596" max="14596" width="32.6640625" customWidth="1"/>
    <col min="14597" max="14597" width="26.6640625" customWidth="1"/>
    <col min="14598" max="14598" width="12.33203125" customWidth="1"/>
    <col min="14599" max="14599" width="55.6640625" bestFit="1" customWidth="1"/>
    <col min="14600" max="14600" width="13.6640625" customWidth="1"/>
    <col min="14601" max="14601" width="12.33203125" customWidth="1"/>
    <col min="14602" max="14602" width="4.88671875" customWidth="1"/>
    <col min="14851" max="14851" width="6.6640625" bestFit="1" customWidth="1"/>
    <col min="14852" max="14852" width="32.6640625" customWidth="1"/>
    <col min="14853" max="14853" width="26.6640625" customWidth="1"/>
    <col min="14854" max="14854" width="12.33203125" customWidth="1"/>
    <col min="14855" max="14855" width="55.6640625" bestFit="1" customWidth="1"/>
    <col min="14856" max="14856" width="13.6640625" customWidth="1"/>
    <col min="14857" max="14857" width="12.33203125" customWidth="1"/>
    <col min="14858" max="14858" width="4.88671875" customWidth="1"/>
    <col min="15107" max="15107" width="6.6640625" bestFit="1" customWidth="1"/>
    <col min="15108" max="15108" width="32.6640625" customWidth="1"/>
    <col min="15109" max="15109" width="26.6640625" customWidth="1"/>
    <col min="15110" max="15110" width="12.33203125" customWidth="1"/>
    <col min="15111" max="15111" width="55.6640625" bestFit="1" customWidth="1"/>
    <col min="15112" max="15112" width="13.6640625" customWidth="1"/>
    <col min="15113" max="15113" width="12.33203125" customWidth="1"/>
    <col min="15114" max="15114" width="4.88671875" customWidth="1"/>
    <col min="15363" max="15363" width="6.6640625" bestFit="1" customWidth="1"/>
    <col min="15364" max="15364" width="32.6640625" customWidth="1"/>
    <col min="15365" max="15365" width="26.6640625" customWidth="1"/>
    <col min="15366" max="15366" width="12.33203125" customWidth="1"/>
    <col min="15367" max="15367" width="55.6640625" bestFit="1" customWidth="1"/>
    <col min="15368" max="15368" width="13.6640625" customWidth="1"/>
    <col min="15369" max="15369" width="12.33203125" customWidth="1"/>
    <col min="15370" max="15370" width="4.88671875" customWidth="1"/>
    <col min="15619" max="15619" width="6.6640625" bestFit="1" customWidth="1"/>
    <col min="15620" max="15620" width="32.6640625" customWidth="1"/>
    <col min="15621" max="15621" width="26.6640625" customWidth="1"/>
    <col min="15622" max="15622" width="12.33203125" customWidth="1"/>
    <col min="15623" max="15623" width="55.6640625" bestFit="1" customWidth="1"/>
    <col min="15624" max="15624" width="13.6640625" customWidth="1"/>
    <col min="15625" max="15625" width="12.33203125" customWidth="1"/>
    <col min="15626" max="15626" width="4.88671875" customWidth="1"/>
    <col min="15875" max="15875" width="6.6640625" bestFit="1" customWidth="1"/>
    <col min="15876" max="15876" width="32.6640625" customWidth="1"/>
    <col min="15877" max="15877" width="26.6640625" customWidth="1"/>
    <col min="15878" max="15878" width="12.33203125" customWidth="1"/>
    <col min="15879" max="15879" width="55.6640625" bestFit="1" customWidth="1"/>
    <col min="15880" max="15880" width="13.6640625" customWidth="1"/>
    <col min="15881" max="15881" width="12.33203125" customWidth="1"/>
    <col min="15882" max="15882" width="4.88671875" customWidth="1"/>
    <col min="16131" max="16131" width="6.6640625" bestFit="1" customWidth="1"/>
    <col min="16132" max="16132" width="32.6640625" customWidth="1"/>
    <col min="16133" max="16133" width="26.6640625" customWidth="1"/>
    <col min="16134" max="16134" width="12.33203125" customWidth="1"/>
    <col min="16135" max="16135" width="55.6640625" bestFit="1" customWidth="1"/>
    <col min="16136" max="16136" width="13.6640625" customWidth="1"/>
    <col min="16137" max="16137" width="12.33203125" customWidth="1"/>
    <col min="16138" max="16138" width="4.88671875" customWidth="1"/>
  </cols>
  <sheetData>
    <row r="1" spans="1:10" s="6" customFormat="1" ht="27" customHeight="1" x14ac:dyDescent="0.3">
      <c r="A1" s="59" t="s">
        <v>9</v>
      </c>
      <c r="B1" s="59" t="s">
        <v>10</v>
      </c>
      <c r="C1" s="59" t="s">
        <v>11</v>
      </c>
      <c r="D1" s="138" t="s">
        <v>12</v>
      </c>
      <c r="E1" s="139"/>
      <c r="F1" s="57" t="s">
        <v>13</v>
      </c>
      <c r="G1" s="59" t="s">
        <v>14</v>
      </c>
      <c r="H1" s="70" t="s">
        <v>141</v>
      </c>
      <c r="I1" s="57" t="s">
        <v>16</v>
      </c>
      <c r="J1" s="5"/>
    </row>
    <row r="2" spans="1:10" s="6" customFormat="1" ht="62.4" customHeight="1" x14ac:dyDescent="0.3">
      <c r="A2" s="160" t="s">
        <v>142</v>
      </c>
      <c r="B2" s="161"/>
      <c r="C2" s="161"/>
      <c r="D2" s="161"/>
      <c r="E2" s="161"/>
      <c r="F2" s="161"/>
      <c r="G2" s="161"/>
      <c r="H2" s="161"/>
      <c r="I2" s="161"/>
      <c r="J2" s="5"/>
    </row>
    <row r="3" spans="1:10" s="6" customFormat="1" x14ac:dyDescent="0.3">
      <c r="A3" s="162" t="s">
        <v>18</v>
      </c>
      <c r="B3" s="162"/>
      <c r="C3" s="179"/>
      <c r="D3" s="179"/>
      <c r="E3" s="179"/>
      <c r="F3" s="179"/>
      <c r="G3" s="179"/>
      <c r="H3" s="179"/>
      <c r="I3" s="179"/>
      <c r="J3" s="5"/>
    </row>
    <row r="4" spans="1:10" s="6" customFormat="1" x14ac:dyDescent="0.3">
      <c r="A4" s="162" t="s">
        <v>19</v>
      </c>
      <c r="B4" s="162"/>
      <c r="C4" s="179"/>
      <c r="D4" s="179"/>
      <c r="E4" s="179"/>
      <c r="F4" s="179"/>
      <c r="G4" s="179"/>
      <c r="H4" s="179"/>
      <c r="I4" s="179"/>
      <c r="J4" s="5"/>
    </row>
    <row r="5" spans="1:10" s="53" customFormat="1" ht="30" customHeight="1" x14ac:dyDescent="0.3">
      <c r="A5" s="271"/>
      <c r="B5" s="272" t="s">
        <v>20</v>
      </c>
      <c r="C5" s="72" t="s">
        <v>143</v>
      </c>
      <c r="D5" s="156" t="s">
        <v>21</v>
      </c>
      <c r="E5" s="157"/>
      <c r="F5" s="73">
        <v>4</v>
      </c>
      <c r="G5" s="158" t="s">
        <v>270</v>
      </c>
      <c r="H5" s="159"/>
      <c r="I5" s="73"/>
      <c r="J5" s="5"/>
    </row>
    <row r="6" spans="1:10" s="6" customFormat="1" x14ac:dyDescent="0.3">
      <c r="A6" s="162" t="s">
        <v>22</v>
      </c>
      <c r="B6" s="162"/>
      <c r="C6" s="179" t="s">
        <v>23</v>
      </c>
      <c r="D6" s="179"/>
      <c r="E6" s="179"/>
      <c r="F6" s="179"/>
      <c r="G6" s="179"/>
      <c r="H6" s="179"/>
      <c r="I6" s="179"/>
      <c r="J6" s="5"/>
    </row>
    <row r="7" spans="1:10" s="6" customFormat="1" ht="15.6" thickBot="1" x14ac:dyDescent="0.35">
      <c r="A7" s="7"/>
      <c r="B7" s="5"/>
      <c r="C7" s="180" t="s">
        <v>24</v>
      </c>
      <c r="D7" s="180"/>
      <c r="E7" s="180"/>
      <c r="F7" s="180"/>
      <c r="G7" s="180"/>
      <c r="H7" s="74"/>
      <c r="I7" s="5"/>
      <c r="J7" s="5"/>
    </row>
    <row r="8" spans="1:10" s="6" customFormat="1" ht="42.6" customHeight="1" thickBot="1" x14ac:dyDescent="0.35">
      <c r="A8" s="7"/>
      <c r="B8" s="5"/>
      <c r="C8" s="181" t="s">
        <v>25</v>
      </c>
      <c r="D8" s="182"/>
      <c r="E8" s="183"/>
      <c r="F8" s="9" t="s">
        <v>144</v>
      </c>
      <c r="G8" s="10" t="s">
        <v>27</v>
      </c>
      <c r="H8" s="74"/>
      <c r="I8" s="5"/>
      <c r="J8" s="5"/>
    </row>
    <row r="9" spans="1:10" s="6" customFormat="1" x14ac:dyDescent="0.3">
      <c r="A9" s="7"/>
      <c r="B9" s="11"/>
      <c r="C9" s="168" t="s">
        <v>28</v>
      </c>
      <c r="D9" s="169"/>
      <c r="E9" s="170"/>
      <c r="F9" s="13">
        <v>30</v>
      </c>
      <c r="G9" s="14">
        <f>I26</f>
        <v>0</v>
      </c>
      <c r="H9" s="74"/>
      <c r="I9" s="5"/>
      <c r="J9" s="5"/>
    </row>
    <row r="10" spans="1:10" s="6" customFormat="1" x14ac:dyDescent="0.3">
      <c r="A10" s="7"/>
      <c r="B10" s="11"/>
      <c r="C10" s="171" t="s">
        <v>29</v>
      </c>
      <c r="D10" s="172"/>
      <c r="E10" s="159"/>
      <c r="F10" s="16">
        <f>H49</f>
        <v>53</v>
      </c>
      <c r="G10" s="14">
        <f>I49</f>
        <v>0</v>
      </c>
      <c r="H10" s="74"/>
      <c r="I10" s="5"/>
      <c r="J10" s="5"/>
    </row>
    <row r="11" spans="1:10" s="6" customFormat="1" ht="15" thickBot="1" x14ac:dyDescent="0.35">
      <c r="A11" s="7"/>
      <c r="B11" s="5"/>
      <c r="C11" s="173" t="s">
        <v>30</v>
      </c>
      <c r="D11" s="174"/>
      <c r="E11" s="175"/>
      <c r="F11" s="16">
        <f>H60</f>
        <v>20</v>
      </c>
      <c r="G11" s="17">
        <f>I60</f>
        <v>0</v>
      </c>
      <c r="H11" s="74"/>
      <c r="I11" s="5"/>
      <c r="J11" s="5"/>
    </row>
    <row r="12" spans="1:10" s="6" customFormat="1" ht="15" thickBot="1" x14ac:dyDescent="0.35">
      <c r="A12" s="7"/>
      <c r="B12" s="5"/>
      <c r="C12" s="146" t="s">
        <v>31</v>
      </c>
      <c r="D12" s="147"/>
      <c r="E12" s="148"/>
      <c r="F12" s="100">
        <v>45</v>
      </c>
      <c r="G12" s="101">
        <f>I61</f>
        <v>0</v>
      </c>
      <c r="H12" s="74"/>
      <c r="I12" s="5"/>
      <c r="J12" s="5"/>
    </row>
    <row r="13" spans="1:10" s="6" customFormat="1" ht="15" thickBot="1" x14ac:dyDescent="0.35">
      <c r="A13" s="7"/>
      <c r="B13" s="5"/>
      <c r="C13" s="262" t="s">
        <v>32</v>
      </c>
      <c r="D13" s="263"/>
      <c r="E13" s="264"/>
      <c r="F13" s="19">
        <f>SUM(F9:F12)</f>
        <v>148</v>
      </c>
      <c r="G13" s="20">
        <f>SUM(G9:G12)</f>
        <v>0</v>
      </c>
      <c r="H13" s="74"/>
      <c r="I13" s="5"/>
      <c r="J13" s="5"/>
    </row>
    <row r="14" spans="1:10" s="6" customFormat="1" x14ac:dyDescent="0.3">
      <c r="A14" s="7"/>
      <c r="B14" s="5"/>
      <c r="C14" s="186" t="s">
        <v>33</v>
      </c>
      <c r="D14" s="187"/>
      <c r="E14" s="187"/>
      <c r="F14" s="187"/>
      <c r="G14" s="104">
        <f>SUM(G13/130)</f>
        <v>0</v>
      </c>
      <c r="H14" s="74"/>
      <c r="I14" s="5"/>
      <c r="J14" s="5"/>
    </row>
    <row r="15" spans="1:10" s="6" customFormat="1" x14ac:dyDescent="0.3">
      <c r="A15" s="5"/>
      <c r="B15" s="5"/>
      <c r="C15" s="5"/>
      <c r="D15" s="5"/>
      <c r="E15" s="5"/>
      <c r="F15" s="5"/>
      <c r="G15" s="5"/>
      <c r="H15" s="74"/>
      <c r="I15" s="5"/>
      <c r="J15" s="5"/>
    </row>
    <row r="16" spans="1:10" s="6" customFormat="1" ht="27" customHeight="1" x14ac:dyDescent="0.3">
      <c r="A16" s="59" t="s">
        <v>9</v>
      </c>
      <c r="B16" s="59" t="s">
        <v>10</v>
      </c>
      <c r="C16" s="59" t="s">
        <v>11</v>
      </c>
      <c r="D16" s="138" t="s">
        <v>12</v>
      </c>
      <c r="E16" s="139"/>
      <c r="F16" s="57" t="s">
        <v>13</v>
      </c>
      <c r="G16" s="59" t="s">
        <v>14</v>
      </c>
      <c r="H16" s="70" t="s">
        <v>141</v>
      </c>
      <c r="I16" s="57" t="s">
        <v>16</v>
      </c>
      <c r="J16" s="5"/>
    </row>
    <row r="17" spans="1:10" s="6" customFormat="1" x14ac:dyDescent="0.3">
      <c r="A17" s="22" t="s">
        <v>34</v>
      </c>
      <c r="B17" s="22"/>
      <c r="C17" s="22"/>
      <c r="D17" s="22"/>
      <c r="E17" s="22"/>
      <c r="F17" s="22"/>
      <c r="G17" s="22"/>
      <c r="H17" s="22"/>
      <c r="I17" s="22"/>
      <c r="J17" s="5"/>
    </row>
    <row r="18" spans="1:10" s="53" customFormat="1" ht="61.2" customHeight="1" x14ac:dyDescent="0.3">
      <c r="A18" s="211" t="s">
        <v>145</v>
      </c>
      <c r="B18" s="211"/>
      <c r="C18" s="211"/>
      <c r="D18" s="211"/>
      <c r="E18" s="211"/>
      <c r="F18" s="211"/>
      <c r="G18" s="211"/>
      <c r="H18" s="211"/>
      <c r="I18" s="212"/>
      <c r="J18" s="5"/>
    </row>
    <row r="19" spans="1:10" s="6" customFormat="1" ht="171.75" customHeight="1" x14ac:dyDescent="0.3">
      <c r="A19" s="23">
        <v>1.1000000000000001</v>
      </c>
      <c r="B19" s="45" t="s">
        <v>36</v>
      </c>
      <c r="C19" s="43" t="s">
        <v>146</v>
      </c>
      <c r="D19" s="260" t="s">
        <v>41</v>
      </c>
      <c r="E19" s="261"/>
      <c r="F19" s="25"/>
      <c r="G19" s="47" t="s">
        <v>147</v>
      </c>
      <c r="H19" s="75">
        <v>5</v>
      </c>
      <c r="I19" s="105"/>
      <c r="J19" s="5"/>
    </row>
    <row r="20" spans="1:10" s="6" customFormat="1" ht="129.6" x14ac:dyDescent="0.3">
      <c r="A20" s="23">
        <v>1.3</v>
      </c>
      <c r="B20" s="4" t="s">
        <v>148</v>
      </c>
      <c r="C20" s="44" t="s">
        <v>40</v>
      </c>
      <c r="D20" s="209" t="s">
        <v>41</v>
      </c>
      <c r="E20" s="210"/>
      <c r="F20" s="29"/>
      <c r="G20" s="45" t="s">
        <v>42</v>
      </c>
      <c r="H20" s="75">
        <v>4</v>
      </c>
      <c r="I20" s="105"/>
      <c r="J20" s="5"/>
    </row>
    <row r="21" spans="1:10" s="6" customFormat="1" ht="158.4" x14ac:dyDescent="0.3">
      <c r="A21" s="23">
        <v>1.4</v>
      </c>
      <c r="B21" s="4" t="s">
        <v>43</v>
      </c>
      <c r="C21" s="44" t="s">
        <v>44</v>
      </c>
      <c r="D21" s="209" t="s">
        <v>41</v>
      </c>
      <c r="E21" s="210"/>
      <c r="F21" s="29"/>
      <c r="G21" s="45" t="s">
        <v>45</v>
      </c>
      <c r="H21" s="75">
        <v>4</v>
      </c>
      <c r="I21" s="105"/>
      <c r="J21" s="5"/>
    </row>
    <row r="22" spans="1:10" s="6" customFormat="1" ht="129.6" x14ac:dyDescent="0.3">
      <c r="A22" s="23">
        <v>1.5</v>
      </c>
      <c r="B22" s="4" t="s">
        <v>46</v>
      </c>
      <c r="C22" s="44" t="s">
        <v>47</v>
      </c>
      <c r="D22" s="209" t="s">
        <v>41</v>
      </c>
      <c r="E22" s="210"/>
      <c r="F22" s="29"/>
      <c r="G22" s="45" t="s">
        <v>48</v>
      </c>
      <c r="H22" s="75">
        <v>4</v>
      </c>
      <c r="I22" s="105"/>
      <c r="J22" s="5"/>
    </row>
    <row r="23" spans="1:10" s="6" customFormat="1" ht="201.6" x14ac:dyDescent="0.3">
      <c r="A23" s="23">
        <v>1.6</v>
      </c>
      <c r="B23" s="55" t="s">
        <v>49</v>
      </c>
      <c r="C23" s="44" t="s">
        <v>50</v>
      </c>
      <c r="D23" s="164" t="s">
        <v>41</v>
      </c>
      <c r="E23" s="165"/>
      <c r="F23" s="29"/>
      <c r="G23" s="45" t="s">
        <v>51</v>
      </c>
      <c r="H23" s="75">
        <v>3</v>
      </c>
      <c r="I23" s="105"/>
      <c r="J23" s="5"/>
    </row>
    <row r="24" spans="1:10" s="6" customFormat="1" ht="72" x14ac:dyDescent="0.3">
      <c r="A24" s="134">
        <v>1.7</v>
      </c>
      <c r="B24" s="4" t="s">
        <v>52</v>
      </c>
      <c r="C24" s="131" t="s">
        <v>53</v>
      </c>
      <c r="D24" s="136" t="s">
        <v>41</v>
      </c>
      <c r="E24" s="137"/>
      <c r="F24" s="132"/>
      <c r="G24" s="4" t="s">
        <v>149</v>
      </c>
      <c r="H24" s="133">
        <v>3</v>
      </c>
      <c r="I24" s="105"/>
      <c r="J24" s="5"/>
    </row>
    <row r="25" spans="1:10" s="6" customFormat="1" ht="57.6" x14ac:dyDescent="0.3">
      <c r="A25" s="134">
        <v>1.7</v>
      </c>
      <c r="B25" s="4" t="s">
        <v>55</v>
      </c>
      <c r="C25" s="131" t="s">
        <v>53</v>
      </c>
      <c r="D25" s="136" t="s">
        <v>41</v>
      </c>
      <c r="E25" s="137"/>
      <c r="F25" s="132"/>
      <c r="G25" s="4" t="s">
        <v>150</v>
      </c>
      <c r="H25" s="133">
        <v>2</v>
      </c>
      <c r="I25" s="105"/>
      <c r="J25" s="5"/>
    </row>
    <row r="26" spans="1:10" s="6" customFormat="1" ht="57.6" x14ac:dyDescent="0.3">
      <c r="A26" s="135">
        <v>1.8</v>
      </c>
      <c r="B26" s="4" t="s">
        <v>57</v>
      </c>
      <c r="C26" s="131" t="s">
        <v>53</v>
      </c>
      <c r="D26" s="136" t="s">
        <v>41</v>
      </c>
      <c r="E26" s="137"/>
      <c r="F26" s="132"/>
      <c r="G26" s="4" t="s">
        <v>58</v>
      </c>
      <c r="H26" s="133">
        <v>5</v>
      </c>
      <c r="I26" s="105"/>
      <c r="J26" s="5"/>
    </row>
    <row r="27" spans="1:10" s="6" customFormat="1" x14ac:dyDescent="0.3">
      <c r="A27" s="123"/>
      <c r="B27" s="124"/>
      <c r="C27" s="125"/>
      <c r="D27" s="126"/>
      <c r="E27" s="126"/>
      <c r="F27" s="127"/>
      <c r="G27" s="130" t="s">
        <v>151</v>
      </c>
      <c r="H27" s="128">
        <f>SUM(H19:H26)</f>
        <v>30</v>
      </c>
      <c r="I27" s="129"/>
      <c r="J27" s="83"/>
    </row>
    <row r="28" spans="1:10" s="6" customFormat="1" ht="17.25" customHeight="1" x14ac:dyDescent="0.3">
      <c r="A28" s="252" t="s">
        <v>152</v>
      </c>
      <c r="B28" s="252"/>
      <c r="C28" s="252"/>
      <c r="D28" s="252"/>
      <c r="E28" s="252"/>
      <c r="F28" s="252"/>
      <c r="G28" s="252"/>
      <c r="H28" s="252"/>
      <c r="I28" s="253"/>
      <c r="J28" s="5"/>
    </row>
    <row r="29" spans="1:10" s="6" customFormat="1" ht="49.2" customHeight="1" x14ac:dyDescent="0.3">
      <c r="A29" s="255" t="s">
        <v>61</v>
      </c>
      <c r="B29" s="255"/>
      <c r="C29" s="255"/>
      <c r="D29" s="255"/>
      <c r="E29" s="255"/>
      <c r="F29" s="255"/>
      <c r="G29" s="255"/>
      <c r="H29" s="255"/>
      <c r="I29" s="256"/>
      <c r="J29" s="5"/>
    </row>
    <row r="30" spans="1:10" s="6" customFormat="1" ht="69" customHeight="1" x14ac:dyDescent="0.3">
      <c r="A30" s="188">
        <v>2.1</v>
      </c>
      <c r="B30" s="231" t="s">
        <v>271</v>
      </c>
      <c r="C30" s="192" t="s">
        <v>153</v>
      </c>
      <c r="D30" s="80" t="s">
        <v>154</v>
      </c>
      <c r="E30" s="65"/>
      <c r="F30" s="194" t="e">
        <f>(E32+E31)/E30</f>
        <v>#DIV/0!</v>
      </c>
      <c r="G30" s="149" t="s">
        <v>155</v>
      </c>
      <c r="H30" s="152">
        <f>IF(I30="N/A",0,9)</f>
        <v>9</v>
      </c>
      <c r="I30" s="144"/>
      <c r="J30" s="5"/>
    </row>
    <row r="31" spans="1:10" s="6" customFormat="1" ht="69" customHeight="1" x14ac:dyDescent="0.3">
      <c r="A31" s="259"/>
      <c r="B31" s="232"/>
      <c r="C31" s="257"/>
      <c r="D31" s="267" t="s">
        <v>156</v>
      </c>
      <c r="E31" s="269"/>
      <c r="F31" s="258"/>
      <c r="G31" s="150"/>
      <c r="H31" s="153"/>
      <c r="I31" s="155"/>
      <c r="J31" s="5"/>
    </row>
    <row r="32" spans="1:10" s="6" customFormat="1" ht="69" customHeight="1" x14ac:dyDescent="0.3">
      <c r="A32" s="189"/>
      <c r="B32" s="232"/>
      <c r="C32" s="193"/>
      <c r="D32" s="268"/>
      <c r="E32" s="270"/>
      <c r="F32" s="195"/>
      <c r="G32" s="151"/>
      <c r="H32" s="154"/>
      <c r="I32" s="145"/>
      <c r="J32" s="5"/>
    </row>
    <row r="33" spans="1:10" s="6" customFormat="1" ht="144" x14ac:dyDescent="0.3">
      <c r="A33" s="33">
        <v>2.2000000000000002</v>
      </c>
      <c r="B33" s="46" t="s">
        <v>157</v>
      </c>
      <c r="C33" s="44" t="s">
        <v>72</v>
      </c>
      <c r="D33" s="164" t="s">
        <v>41</v>
      </c>
      <c r="E33" s="165"/>
      <c r="F33" s="121"/>
      <c r="G33" s="47" t="s">
        <v>158</v>
      </c>
      <c r="H33" s="76">
        <v>7</v>
      </c>
      <c r="I33" s="122"/>
      <c r="J33" s="83"/>
    </row>
    <row r="34" spans="1:10" s="6" customFormat="1" ht="201.6" x14ac:dyDescent="0.3">
      <c r="A34" s="33">
        <v>2.2999999999999998</v>
      </c>
      <c r="B34" s="4" t="s">
        <v>74</v>
      </c>
      <c r="C34" s="44" t="s">
        <v>75</v>
      </c>
      <c r="D34" s="164" t="s">
        <v>41</v>
      </c>
      <c r="E34" s="165"/>
      <c r="F34" s="34"/>
      <c r="G34" s="46" t="s">
        <v>76</v>
      </c>
      <c r="H34" s="76">
        <v>4</v>
      </c>
      <c r="I34" s="106"/>
      <c r="J34" s="5"/>
    </row>
    <row r="35" spans="1:10" s="6" customFormat="1" ht="201.6" x14ac:dyDescent="0.3">
      <c r="A35" s="33">
        <v>2.4</v>
      </c>
      <c r="B35" s="45" t="s">
        <v>159</v>
      </c>
      <c r="C35" s="44" t="s">
        <v>78</v>
      </c>
      <c r="D35" s="164" t="s">
        <v>41</v>
      </c>
      <c r="E35" s="165"/>
      <c r="F35" s="34"/>
      <c r="G35" s="46" t="s">
        <v>79</v>
      </c>
      <c r="H35" s="75">
        <v>4</v>
      </c>
      <c r="I35" s="106"/>
      <c r="J35" s="5"/>
    </row>
    <row r="36" spans="1:10" s="6" customFormat="1" ht="52.95" customHeight="1" x14ac:dyDescent="0.3">
      <c r="A36" s="196">
        <v>2.5</v>
      </c>
      <c r="B36" s="199" t="s">
        <v>80</v>
      </c>
      <c r="C36" s="199" t="s">
        <v>81</v>
      </c>
      <c r="D36" s="64" t="s">
        <v>82</v>
      </c>
      <c r="E36" s="65">
        <v>0</v>
      </c>
      <c r="F36" s="194" t="e">
        <f>(SUM(E36:E39)/F5)/E40</f>
        <v>#DIV/0!</v>
      </c>
      <c r="G36" s="149" t="s">
        <v>160</v>
      </c>
      <c r="H36" s="152">
        <v>6</v>
      </c>
      <c r="I36" s="144"/>
      <c r="J36" s="5"/>
    </row>
    <row r="37" spans="1:10" s="6" customFormat="1" ht="52.95" customHeight="1" x14ac:dyDescent="0.3">
      <c r="A37" s="197"/>
      <c r="B37" s="200"/>
      <c r="C37" s="200"/>
      <c r="D37" s="64" t="s">
        <v>84</v>
      </c>
      <c r="E37" s="65">
        <v>0</v>
      </c>
      <c r="F37" s="258"/>
      <c r="G37" s="150"/>
      <c r="H37" s="153"/>
      <c r="I37" s="155"/>
      <c r="J37" s="5"/>
    </row>
    <row r="38" spans="1:10" s="6" customFormat="1" ht="52.95" customHeight="1" x14ac:dyDescent="0.3">
      <c r="A38" s="197"/>
      <c r="B38" s="200"/>
      <c r="C38" s="200"/>
      <c r="D38" s="64" t="s">
        <v>85</v>
      </c>
      <c r="E38" s="65">
        <v>0</v>
      </c>
      <c r="F38" s="258"/>
      <c r="G38" s="150"/>
      <c r="H38" s="153"/>
      <c r="I38" s="155"/>
      <c r="J38" s="5"/>
    </row>
    <row r="39" spans="1:10" s="6" customFormat="1" ht="52.95" customHeight="1" x14ac:dyDescent="0.3">
      <c r="A39" s="197"/>
      <c r="B39" s="200"/>
      <c r="C39" s="200"/>
      <c r="D39" s="64" t="s">
        <v>86</v>
      </c>
      <c r="E39" s="65">
        <v>0</v>
      </c>
      <c r="F39" s="258"/>
      <c r="G39" s="150"/>
      <c r="H39" s="153"/>
      <c r="I39" s="155"/>
      <c r="J39" s="5"/>
    </row>
    <row r="40" spans="1:10" s="6" customFormat="1" ht="52.95" customHeight="1" x14ac:dyDescent="0.3">
      <c r="A40" s="198"/>
      <c r="B40" s="201"/>
      <c r="C40" s="201"/>
      <c r="D40" s="69" t="s">
        <v>161</v>
      </c>
      <c r="E40">
        <f>IF(F5=1,I5*0.25,IF(F5=2,I5*0.5,IF(F5=3,I5*0.75,IF(F5=4,I5*1))))</f>
        <v>0</v>
      </c>
      <c r="F40" s="195"/>
      <c r="G40" s="151"/>
      <c r="H40" s="154"/>
      <c r="I40" s="145"/>
      <c r="J40" s="5"/>
    </row>
    <row r="41" spans="1:10" s="6" customFormat="1" ht="81.599999999999994" customHeight="1" x14ac:dyDescent="0.3">
      <c r="A41" s="205" t="s">
        <v>88</v>
      </c>
      <c r="B41" s="239" t="s">
        <v>89</v>
      </c>
      <c r="C41" s="207" t="s">
        <v>81</v>
      </c>
      <c r="D41" s="64" t="s">
        <v>90</v>
      </c>
      <c r="E41" s="65">
        <v>0</v>
      </c>
      <c r="F41" s="241" t="e">
        <f>SUM(E41-E42)/E41</f>
        <v>#DIV/0!</v>
      </c>
      <c r="G41" s="149" t="s">
        <v>162</v>
      </c>
      <c r="H41" s="142">
        <v>6</v>
      </c>
      <c r="I41" s="225"/>
      <c r="J41" s="83"/>
    </row>
    <row r="42" spans="1:10" s="6" customFormat="1" ht="81.599999999999994" customHeight="1" x14ac:dyDescent="0.3">
      <c r="A42" s="206"/>
      <c r="B42" s="240"/>
      <c r="C42" s="208"/>
      <c r="D42" s="64" t="s">
        <v>93</v>
      </c>
      <c r="E42" s="65">
        <v>0</v>
      </c>
      <c r="F42" s="242"/>
      <c r="G42" s="151"/>
      <c r="H42" s="143"/>
      <c r="I42" s="226"/>
      <c r="J42" s="83"/>
    </row>
    <row r="43" spans="1:10" s="6" customFormat="1" ht="201.6" x14ac:dyDescent="0.3">
      <c r="A43" s="33">
        <v>2.7</v>
      </c>
      <c r="B43" s="45" t="s">
        <v>163</v>
      </c>
      <c r="C43" s="60" t="s">
        <v>95</v>
      </c>
      <c r="D43" s="217" t="s">
        <v>96</v>
      </c>
      <c r="E43" s="218"/>
      <c r="F43" s="37" t="s">
        <v>97</v>
      </c>
      <c r="G43" s="56" t="s">
        <v>98</v>
      </c>
      <c r="H43" s="75">
        <v>10</v>
      </c>
      <c r="I43" s="106"/>
      <c r="J43" s="5"/>
    </row>
    <row r="44" spans="1:10" s="6" customFormat="1" ht="144" x14ac:dyDescent="0.3">
      <c r="A44" s="33">
        <v>2.8</v>
      </c>
      <c r="B44" s="46" t="s">
        <v>164</v>
      </c>
      <c r="C44" s="249" t="s">
        <v>100</v>
      </c>
      <c r="D44" s="219"/>
      <c r="E44" s="220"/>
      <c r="F44" s="29"/>
      <c r="G44" s="234" t="s">
        <v>101</v>
      </c>
      <c r="H44" s="142">
        <v>7</v>
      </c>
      <c r="I44" s="144"/>
      <c r="J44" s="5"/>
    </row>
    <row r="45" spans="1:10" s="6" customFormat="1" ht="28.8" x14ac:dyDescent="0.3">
      <c r="A45" s="33" t="s">
        <v>102</v>
      </c>
      <c r="B45" s="46" t="s">
        <v>103</v>
      </c>
      <c r="C45" s="250"/>
      <c r="D45" s="221"/>
      <c r="E45" s="222"/>
      <c r="F45" s="29" t="s">
        <v>104</v>
      </c>
      <c r="G45" s="235"/>
      <c r="H45" s="248"/>
      <c r="I45" s="155"/>
      <c r="J45" s="5"/>
    </row>
    <row r="46" spans="1:10" ht="43.2" x14ac:dyDescent="0.3">
      <c r="A46" s="33" t="s">
        <v>105</v>
      </c>
      <c r="B46" s="46" t="s">
        <v>106</v>
      </c>
      <c r="C46" s="250"/>
      <c r="D46" s="221"/>
      <c r="E46" s="222"/>
      <c r="F46" s="29" t="s">
        <v>104</v>
      </c>
      <c r="G46" s="235"/>
      <c r="H46" s="248"/>
      <c r="I46" s="155"/>
    </row>
    <row r="47" spans="1:10" ht="43.2" x14ac:dyDescent="0.3">
      <c r="A47" s="33" t="s">
        <v>107</v>
      </c>
      <c r="B47" s="46" t="s">
        <v>108</v>
      </c>
      <c r="C47" s="250"/>
      <c r="D47" s="221"/>
      <c r="E47" s="222"/>
      <c r="F47" s="29" t="s">
        <v>104</v>
      </c>
      <c r="G47" s="235"/>
      <c r="H47" s="248"/>
      <c r="I47" s="155"/>
    </row>
    <row r="48" spans="1:10" ht="72" x14ac:dyDescent="0.3">
      <c r="A48" s="33" t="s">
        <v>109</v>
      </c>
      <c r="B48" s="46" t="s">
        <v>110</v>
      </c>
      <c r="C48" s="251"/>
      <c r="D48" s="223"/>
      <c r="E48" s="224"/>
      <c r="F48" s="29" t="s">
        <v>104</v>
      </c>
      <c r="G48" s="236"/>
      <c r="H48" s="143"/>
      <c r="I48" s="145"/>
    </row>
    <row r="49" spans="1:10" x14ac:dyDescent="0.3">
      <c r="A49" s="266"/>
      <c r="B49" s="266"/>
      <c r="C49" s="266"/>
      <c r="D49" s="266"/>
      <c r="E49" s="266"/>
      <c r="F49" s="266"/>
      <c r="G49" s="51" t="s">
        <v>111</v>
      </c>
      <c r="H49" s="77">
        <f>SUM(H30:H48)</f>
        <v>53</v>
      </c>
      <c r="I49" s="39">
        <f>SUM(I30:I48)</f>
        <v>0</v>
      </c>
    </row>
    <row r="50" spans="1:10" s="6" customFormat="1" ht="15" x14ac:dyDescent="0.3">
      <c r="A50" s="265" t="s">
        <v>30</v>
      </c>
      <c r="B50" s="265"/>
      <c r="C50" s="265"/>
      <c r="D50" s="265"/>
      <c r="E50" s="265"/>
      <c r="F50" s="265"/>
      <c r="G50" s="265"/>
      <c r="H50" s="265"/>
      <c r="I50" s="265"/>
      <c r="J50" s="83"/>
    </row>
    <row r="51" spans="1:10" s="6" customFormat="1" ht="61.95" customHeight="1" x14ac:dyDescent="0.3">
      <c r="A51" s="274" t="s">
        <v>165</v>
      </c>
      <c r="B51" s="274"/>
      <c r="C51" s="274"/>
      <c r="D51" s="274"/>
      <c r="E51" s="274"/>
      <c r="F51" s="274"/>
      <c r="G51" s="274"/>
      <c r="H51" s="274"/>
      <c r="I51" s="275"/>
      <c r="J51" s="5"/>
    </row>
    <row r="52" spans="1:10" ht="69.75" customHeight="1" x14ac:dyDescent="0.3">
      <c r="A52" s="188" t="s">
        <v>166</v>
      </c>
      <c r="B52" s="190" t="s">
        <v>114</v>
      </c>
      <c r="C52" s="192" t="s">
        <v>115</v>
      </c>
      <c r="D52" s="82" t="s">
        <v>116</v>
      </c>
      <c r="E52" s="84"/>
      <c r="F52" s="194" t="e">
        <f>(E53-E52)/E53</f>
        <v>#DIV/0!</v>
      </c>
      <c r="G52" s="140" t="s">
        <v>117</v>
      </c>
      <c r="H52" s="142">
        <v>10</v>
      </c>
      <c r="I52" s="144"/>
    </row>
    <row r="53" spans="1:10" ht="69.75" customHeight="1" x14ac:dyDescent="0.3">
      <c r="A53" s="189"/>
      <c r="B53" s="191"/>
      <c r="C53" s="193"/>
      <c r="D53" s="82" t="s">
        <v>118</v>
      </c>
      <c r="E53" s="84"/>
      <c r="F53" s="195"/>
      <c r="G53" s="141"/>
      <c r="H53" s="143"/>
      <c r="I53" s="145"/>
    </row>
    <row r="54" spans="1:10" s="6" customFormat="1" ht="144" x14ac:dyDescent="0.3">
      <c r="A54" s="33">
        <v>3.2</v>
      </c>
      <c r="B54" s="48" t="s">
        <v>167</v>
      </c>
      <c r="C54" s="44" t="s">
        <v>120</v>
      </c>
      <c r="D54" s="164" t="s">
        <v>41</v>
      </c>
      <c r="E54" s="165"/>
      <c r="F54" s="34"/>
      <c r="G54" s="42" t="s">
        <v>168</v>
      </c>
      <c r="H54" s="75">
        <v>0</v>
      </c>
      <c r="I54" s="106"/>
      <c r="J54" s="83"/>
    </row>
    <row r="55" spans="1:10" ht="192.75" customHeight="1" x14ac:dyDescent="0.3">
      <c r="A55" s="23">
        <v>3.3</v>
      </c>
      <c r="B55" s="45" t="s">
        <v>122</v>
      </c>
      <c r="C55" s="85" t="s">
        <v>123</v>
      </c>
      <c r="D55" s="164" t="s">
        <v>41</v>
      </c>
      <c r="E55" s="165"/>
      <c r="F55" s="29"/>
      <c r="G55" s="45" t="s">
        <v>124</v>
      </c>
      <c r="H55" s="75">
        <v>5</v>
      </c>
      <c r="I55" s="105"/>
    </row>
    <row r="56" spans="1:10" ht="115.2" x14ac:dyDescent="0.3">
      <c r="A56" s="23">
        <v>3.4</v>
      </c>
      <c r="B56" s="48" t="s">
        <v>125</v>
      </c>
      <c r="C56" s="44" t="s">
        <v>126</v>
      </c>
      <c r="D56" s="215"/>
      <c r="E56" s="216"/>
      <c r="F56" s="29"/>
      <c r="G56" s="47" t="s">
        <v>169</v>
      </c>
      <c r="H56" s="75">
        <v>0</v>
      </c>
      <c r="I56" s="105"/>
    </row>
    <row r="57" spans="1:10" ht="86.4" x14ac:dyDescent="0.3">
      <c r="A57" s="23">
        <v>3.5</v>
      </c>
      <c r="B57" s="48" t="s">
        <v>128</v>
      </c>
      <c r="C57" s="44" t="s">
        <v>129</v>
      </c>
      <c r="D57" s="215"/>
      <c r="E57" s="230"/>
      <c r="F57" s="29"/>
      <c r="G57" s="47" t="s">
        <v>130</v>
      </c>
      <c r="H57" s="75">
        <v>0</v>
      </c>
      <c r="I57" s="27"/>
    </row>
    <row r="58" spans="1:10" ht="57.6" x14ac:dyDescent="0.3">
      <c r="A58" s="23">
        <v>3.6</v>
      </c>
      <c r="B58" s="48" t="s">
        <v>131</v>
      </c>
      <c r="C58" s="44" t="s">
        <v>132</v>
      </c>
      <c r="D58" s="215"/>
      <c r="E58" s="230"/>
      <c r="F58" s="29"/>
      <c r="G58" s="47" t="s">
        <v>130</v>
      </c>
      <c r="H58" s="75">
        <v>0</v>
      </c>
      <c r="I58" s="27"/>
    </row>
    <row r="59" spans="1:10" ht="43.2" x14ac:dyDescent="0.3">
      <c r="A59" s="23">
        <v>3.7</v>
      </c>
      <c r="B59" s="48" t="s">
        <v>133</v>
      </c>
      <c r="C59" s="44" t="s">
        <v>134</v>
      </c>
      <c r="D59" s="215"/>
      <c r="E59" s="230"/>
      <c r="F59" s="29"/>
      <c r="G59" s="47" t="s">
        <v>135</v>
      </c>
      <c r="H59" s="75">
        <v>5</v>
      </c>
      <c r="I59" s="27"/>
    </row>
    <row r="60" spans="1:10" x14ac:dyDescent="0.3">
      <c r="A60" s="184"/>
      <c r="B60" s="273"/>
      <c r="C60" s="273"/>
      <c r="D60" s="273"/>
      <c r="E60" s="273"/>
      <c r="F60" s="185"/>
      <c r="G60" s="51" t="s">
        <v>136</v>
      </c>
      <c r="H60" s="77">
        <f>SUM(H52:H59)</f>
        <v>20</v>
      </c>
      <c r="I60" s="111">
        <f>SUM(I52:I59)</f>
        <v>0</v>
      </c>
    </row>
    <row r="61" spans="1:10" x14ac:dyDescent="0.3">
      <c r="A61" s="97">
        <v>4</v>
      </c>
      <c r="B61" s="98" t="s">
        <v>137</v>
      </c>
      <c r="C61" s="49" t="s">
        <v>138</v>
      </c>
      <c r="D61" s="184" t="s">
        <v>41</v>
      </c>
      <c r="E61" s="185"/>
      <c r="F61" s="99"/>
      <c r="G61" s="51" t="s">
        <v>139</v>
      </c>
      <c r="H61" s="77">
        <v>45</v>
      </c>
      <c r="I61" s="77"/>
    </row>
    <row r="62" spans="1:10" s="6" customFormat="1" ht="177.75" customHeight="1" x14ac:dyDescent="0.3">
      <c r="A62" s="213" t="s">
        <v>170</v>
      </c>
      <c r="B62" s="213"/>
      <c r="C62" s="213"/>
      <c r="D62" s="213"/>
      <c r="E62" s="213"/>
      <c r="F62" s="213"/>
      <c r="G62" s="213"/>
      <c r="H62" s="213"/>
      <c r="I62" s="214"/>
      <c r="J62" s="5"/>
    </row>
  </sheetData>
  <mergeCells count="82">
    <mergeCell ref="A62:I62"/>
    <mergeCell ref="G41:G42"/>
    <mergeCell ref="H41:H42"/>
    <mergeCell ref="D56:E56"/>
    <mergeCell ref="A60:F60"/>
    <mergeCell ref="D54:E54"/>
    <mergeCell ref="D55:E55"/>
    <mergeCell ref="D57:E57"/>
    <mergeCell ref="D58:E58"/>
    <mergeCell ref="D59:E59"/>
    <mergeCell ref="F41:F42"/>
    <mergeCell ref="B41:B42"/>
    <mergeCell ref="G44:G48"/>
    <mergeCell ref="I41:I42"/>
    <mergeCell ref="A51:I51"/>
    <mergeCell ref="H44:H48"/>
    <mergeCell ref="A2:I2"/>
    <mergeCell ref="A3:B3"/>
    <mergeCell ref="C7:G7"/>
    <mergeCell ref="C4:I4"/>
    <mergeCell ref="A4:B4"/>
    <mergeCell ref="C3:I3"/>
    <mergeCell ref="A6:B6"/>
    <mergeCell ref="C6:I6"/>
    <mergeCell ref="D5:E5"/>
    <mergeCell ref="G5:H5"/>
    <mergeCell ref="A5:B5"/>
    <mergeCell ref="C8:E8"/>
    <mergeCell ref="H36:H40"/>
    <mergeCell ref="C9:E9"/>
    <mergeCell ref="C10:E10"/>
    <mergeCell ref="G36:G40"/>
    <mergeCell ref="A29:I29"/>
    <mergeCell ref="D31:D32"/>
    <mergeCell ref="E31:E32"/>
    <mergeCell ref="H30:H32"/>
    <mergeCell ref="F30:F32"/>
    <mergeCell ref="G30:G32"/>
    <mergeCell ref="D25:E25"/>
    <mergeCell ref="A28:I28"/>
    <mergeCell ref="I30:I32"/>
    <mergeCell ref="I36:I40"/>
    <mergeCell ref="A36:A40"/>
    <mergeCell ref="I44:I48"/>
    <mergeCell ref="B36:B40"/>
    <mergeCell ref="A49:F49"/>
    <mergeCell ref="D44:E48"/>
    <mergeCell ref="D43:E43"/>
    <mergeCell ref="A41:A42"/>
    <mergeCell ref="F36:F40"/>
    <mergeCell ref="F52:F53"/>
    <mergeCell ref="A50:I50"/>
    <mergeCell ref="G52:G53"/>
    <mergeCell ref="H52:H53"/>
    <mergeCell ref="I52:I53"/>
    <mergeCell ref="B52:B53"/>
    <mergeCell ref="C52:C53"/>
    <mergeCell ref="D1:E1"/>
    <mergeCell ref="D61:E61"/>
    <mergeCell ref="C12:E12"/>
    <mergeCell ref="C14:F14"/>
    <mergeCell ref="C44:C48"/>
    <mergeCell ref="D20:E20"/>
    <mergeCell ref="C41:C42"/>
    <mergeCell ref="C36:C40"/>
    <mergeCell ref="C11:E11"/>
    <mergeCell ref="D19:E19"/>
    <mergeCell ref="C13:E13"/>
    <mergeCell ref="D16:E16"/>
    <mergeCell ref="A18:I18"/>
    <mergeCell ref="D34:E34"/>
    <mergeCell ref="D35:E35"/>
    <mergeCell ref="D33:E33"/>
    <mergeCell ref="D21:E21"/>
    <mergeCell ref="D22:E22"/>
    <mergeCell ref="A52:A53"/>
    <mergeCell ref="A30:A32"/>
    <mergeCell ref="B30:B32"/>
    <mergeCell ref="C30:C32"/>
    <mergeCell ref="D24:E24"/>
    <mergeCell ref="D23:E23"/>
    <mergeCell ref="D26:E26"/>
  </mergeCells>
  <dataValidations count="21">
    <dataValidation type="list" operator="lessThan" allowBlank="1" showInputMessage="1" showErrorMessage="1" sqref="I56" xr:uid="{00000000-0002-0000-0200-000000000000}">
      <formula1>"0, -3, -6, -9, -12"</formula1>
    </dataValidation>
    <dataValidation type="list" allowBlank="1" showInputMessage="1" showErrorMessage="1" sqref="I55" xr:uid="{00000000-0002-0000-0200-000001000000}">
      <formula1>"5,3,0"</formula1>
    </dataValidation>
    <dataValidation type="list" allowBlank="1" showInputMessage="1" showErrorMessage="1" sqref="I54" xr:uid="{00000000-0002-0000-0200-000002000000}">
      <formula1>"0,-10"</formula1>
    </dataValidation>
    <dataValidation type="list" allowBlank="1" showInputMessage="1" showErrorMessage="1" sqref="I19" xr:uid="{00000000-0002-0000-0200-000004000000}">
      <formula1>"5, 3, 0"</formula1>
    </dataValidation>
    <dataValidation type="list" allowBlank="1" showInputMessage="1" showErrorMessage="1" sqref="I20" xr:uid="{00000000-0002-0000-0200-000007000000}">
      <formula1>"4,0"</formula1>
    </dataValidation>
    <dataValidation type="list" allowBlank="1" showInputMessage="1" showErrorMessage="1" sqref="I21" xr:uid="{00000000-0002-0000-0200-000008000000}">
      <formula1>"3, 0"</formula1>
    </dataValidation>
    <dataValidation type="list" allowBlank="1" showInputMessage="1" showErrorMessage="1" sqref="I26:I27 I22" xr:uid="{00000000-0002-0000-0200-000009000000}">
      <formula1>"4,0 "</formula1>
    </dataValidation>
    <dataValidation type="list" allowBlank="1" showInputMessage="1" showErrorMessage="1" sqref="I23:I25" xr:uid="{18E8D5C1-BBC3-42FE-BA74-A2CDC138E351}">
      <formula1>"3,2,1, N/A"</formula1>
    </dataValidation>
    <dataValidation type="list" allowBlank="1" showInputMessage="1" showErrorMessage="1" sqref="I30:I32" xr:uid="{00000000-0002-0000-0200-00000B000000}">
      <formula1>"9, 6, 3, 0, N/A"</formula1>
    </dataValidation>
    <dataValidation type="list" allowBlank="1" showInputMessage="1" showErrorMessage="1" sqref="I43" xr:uid="{00000000-0002-0000-0200-00000D000000}">
      <formula1>"10, 5, 0, -5"</formula1>
    </dataValidation>
    <dataValidation type="list" allowBlank="1" showInputMessage="1" showErrorMessage="1" sqref="I44:I48" xr:uid="{00000000-0002-0000-0200-00000E000000}">
      <formula1>"7, 0"</formula1>
    </dataValidation>
    <dataValidation type="list" allowBlank="1" showInputMessage="1" showErrorMessage="1" sqref="I34" xr:uid="{00000000-0002-0000-0200-000010000000}">
      <formula1>"4,2, 1, 0, N/A"</formula1>
    </dataValidation>
    <dataValidation type="list" allowBlank="1" showInputMessage="1" showErrorMessage="1" sqref="F5" xr:uid="{00000000-0002-0000-0200-000011000000}">
      <formula1>"1, 2, 3, 4"</formula1>
    </dataValidation>
    <dataValidation type="list" allowBlank="1" showInputMessage="1" showErrorMessage="1" sqref="C5" xr:uid="{00000000-0002-0000-0200-000012000000}">
      <formula1>"RRH"</formula1>
    </dataValidation>
    <dataValidation type="list" allowBlank="1" showInputMessage="1" showErrorMessage="1" sqref="I52:I53" xr:uid="{00000000-0002-0000-0200-000015000000}">
      <formula1>"10, 5, 0 , N/A"</formula1>
    </dataValidation>
    <dataValidation type="list" allowBlank="1" showInputMessage="1" showErrorMessage="1" sqref="I36:I40" xr:uid="{1CBABC7F-74BC-4F12-B11C-2516BCB1459E}">
      <formula1>"6, 4, 2, 0"</formula1>
    </dataValidation>
    <dataValidation type="list" operator="lessThan" allowBlank="1" showInputMessage="1" showErrorMessage="1" sqref="I57:I58" xr:uid="{E4E9AF04-C137-43CB-A4A2-910603242371}">
      <formula1>"0, -1"</formula1>
    </dataValidation>
    <dataValidation type="list" operator="lessThan" allowBlank="1" showInputMessage="1" showErrorMessage="1" sqref="I59" xr:uid="{594D9E2D-7628-4B0A-A76E-E1AF3E69B04A}">
      <formula1>"5, 0"</formula1>
    </dataValidation>
    <dataValidation type="list" allowBlank="1" showInputMessage="1" showErrorMessage="1" sqref="I33" xr:uid="{12754B06-42AD-4D95-A171-A5681C0C7A99}">
      <formula1>"7, 4, 2, 0, N/A"</formula1>
    </dataValidation>
    <dataValidation type="list" allowBlank="1" showInputMessage="1" showErrorMessage="1" sqref="I35" xr:uid="{145CA0A5-A65F-470C-9D40-129093DAA955}">
      <formula1>"4, 2,1, 0, NA"</formula1>
    </dataValidation>
    <dataValidation type="list" allowBlank="1" showInputMessage="1" showErrorMessage="1" sqref="I41:I42" xr:uid="{1C0E06A7-B76A-42F8-9165-E085B7D16641}">
      <formula1>"6,3,0"</formula1>
    </dataValidation>
  </dataValidations>
  <pageMargins left="0.7" right="0.7" top="0.75" bottom="0.75" header="0.3" footer="0.3"/>
  <pageSetup scale="64" fitToHeight="0"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59"/>
  <sheetViews>
    <sheetView topLeftCell="A27" workbookViewId="0">
      <selection activeCell="E40" sqref="E40"/>
    </sheetView>
  </sheetViews>
  <sheetFormatPr defaultColWidth="9.33203125" defaultRowHeight="14.4" x14ac:dyDescent="0.3"/>
  <cols>
    <col min="1" max="1" width="6.6640625" style="1" bestFit="1" customWidth="1"/>
    <col min="2" max="2" width="37.6640625" style="2" customWidth="1"/>
    <col min="3" max="3" width="25.88671875" style="2" customWidth="1"/>
    <col min="4" max="4" width="47.33203125" style="2" customWidth="1"/>
    <col min="5" max="5" width="28.6640625" style="2" customWidth="1"/>
    <col min="6" max="6" width="12.33203125" style="2" customWidth="1"/>
    <col min="7" max="7" width="55.6640625" style="2" bestFit="1" customWidth="1"/>
    <col min="8" max="8" width="13.6640625" style="2" customWidth="1"/>
    <col min="9" max="9" width="12.33203125" style="40" customWidth="1"/>
    <col min="10" max="10" width="4.88671875" customWidth="1"/>
    <col min="259" max="259" width="6.6640625" bestFit="1" customWidth="1"/>
    <col min="260" max="260" width="32.6640625" customWidth="1"/>
    <col min="261" max="261" width="26.6640625" customWidth="1"/>
    <col min="262" max="262" width="12.33203125" customWidth="1"/>
    <col min="263" max="263" width="55.6640625" bestFit="1" customWidth="1"/>
    <col min="264" max="264" width="13.6640625" customWidth="1"/>
    <col min="265" max="265" width="12.33203125" customWidth="1"/>
    <col min="266" max="266" width="4.88671875" customWidth="1"/>
    <col min="515" max="515" width="6.6640625" bestFit="1" customWidth="1"/>
    <col min="516" max="516" width="32.6640625" customWidth="1"/>
    <col min="517" max="517" width="26.6640625" customWidth="1"/>
    <col min="518" max="518" width="12.33203125" customWidth="1"/>
    <col min="519" max="519" width="55.6640625" bestFit="1" customWidth="1"/>
    <col min="520" max="520" width="13.6640625" customWidth="1"/>
    <col min="521" max="521" width="12.33203125" customWidth="1"/>
    <col min="522" max="522" width="4.88671875" customWidth="1"/>
    <col min="771" max="771" width="6.6640625" bestFit="1" customWidth="1"/>
    <col min="772" max="772" width="32.6640625" customWidth="1"/>
    <col min="773" max="773" width="26.6640625" customWidth="1"/>
    <col min="774" max="774" width="12.33203125" customWidth="1"/>
    <col min="775" max="775" width="55.6640625" bestFit="1" customWidth="1"/>
    <col min="776" max="776" width="13.6640625" customWidth="1"/>
    <col min="777" max="777" width="12.33203125" customWidth="1"/>
    <col min="778" max="778" width="4.88671875" customWidth="1"/>
    <col min="1027" max="1027" width="6.6640625" bestFit="1" customWidth="1"/>
    <col min="1028" max="1028" width="32.6640625" customWidth="1"/>
    <col min="1029" max="1029" width="26.6640625" customWidth="1"/>
    <col min="1030" max="1030" width="12.33203125" customWidth="1"/>
    <col min="1031" max="1031" width="55.6640625" bestFit="1" customWidth="1"/>
    <col min="1032" max="1032" width="13.6640625" customWidth="1"/>
    <col min="1033" max="1033" width="12.33203125" customWidth="1"/>
    <col min="1034" max="1034" width="4.88671875" customWidth="1"/>
    <col min="1283" max="1283" width="6.6640625" bestFit="1" customWidth="1"/>
    <col min="1284" max="1284" width="32.6640625" customWidth="1"/>
    <col min="1285" max="1285" width="26.6640625" customWidth="1"/>
    <col min="1286" max="1286" width="12.33203125" customWidth="1"/>
    <col min="1287" max="1287" width="55.6640625" bestFit="1" customWidth="1"/>
    <col min="1288" max="1288" width="13.6640625" customWidth="1"/>
    <col min="1289" max="1289" width="12.33203125" customWidth="1"/>
    <col min="1290" max="1290" width="4.88671875" customWidth="1"/>
    <col min="1539" max="1539" width="6.6640625" bestFit="1" customWidth="1"/>
    <col min="1540" max="1540" width="32.6640625" customWidth="1"/>
    <col min="1541" max="1541" width="26.6640625" customWidth="1"/>
    <col min="1542" max="1542" width="12.33203125" customWidth="1"/>
    <col min="1543" max="1543" width="55.6640625" bestFit="1" customWidth="1"/>
    <col min="1544" max="1544" width="13.6640625" customWidth="1"/>
    <col min="1545" max="1545" width="12.33203125" customWidth="1"/>
    <col min="1546" max="1546" width="4.88671875" customWidth="1"/>
    <col min="1795" max="1795" width="6.6640625" bestFit="1" customWidth="1"/>
    <col min="1796" max="1796" width="32.6640625" customWidth="1"/>
    <col min="1797" max="1797" width="26.6640625" customWidth="1"/>
    <col min="1798" max="1798" width="12.33203125" customWidth="1"/>
    <col min="1799" max="1799" width="55.6640625" bestFit="1" customWidth="1"/>
    <col min="1800" max="1800" width="13.6640625" customWidth="1"/>
    <col min="1801" max="1801" width="12.33203125" customWidth="1"/>
    <col min="1802" max="1802" width="4.88671875" customWidth="1"/>
    <col min="2051" max="2051" width="6.6640625" bestFit="1" customWidth="1"/>
    <col min="2052" max="2052" width="32.6640625" customWidth="1"/>
    <col min="2053" max="2053" width="26.6640625" customWidth="1"/>
    <col min="2054" max="2054" width="12.33203125" customWidth="1"/>
    <col min="2055" max="2055" width="55.6640625" bestFit="1" customWidth="1"/>
    <col min="2056" max="2056" width="13.6640625" customWidth="1"/>
    <col min="2057" max="2057" width="12.33203125" customWidth="1"/>
    <col min="2058" max="2058" width="4.88671875" customWidth="1"/>
    <col min="2307" max="2307" width="6.6640625" bestFit="1" customWidth="1"/>
    <col min="2308" max="2308" width="32.6640625" customWidth="1"/>
    <col min="2309" max="2309" width="26.6640625" customWidth="1"/>
    <col min="2310" max="2310" width="12.33203125" customWidth="1"/>
    <col min="2311" max="2311" width="55.6640625" bestFit="1" customWidth="1"/>
    <col min="2312" max="2312" width="13.6640625" customWidth="1"/>
    <col min="2313" max="2313" width="12.33203125" customWidth="1"/>
    <col min="2314" max="2314" width="4.88671875" customWidth="1"/>
    <col min="2563" max="2563" width="6.6640625" bestFit="1" customWidth="1"/>
    <col min="2564" max="2564" width="32.6640625" customWidth="1"/>
    <col min="2565" max="2565" width="26.6640625" customWidth="1"/>
    <col min="2566" max="2566" width="12.33203125" customWidth="1"/>
    <col min="2567" max="2567" width="55.6640625" bestFit="1" customWidth="1"/>
    <col min="2568" max="2568" width="13.6640625" customWidth="1"/>
    <col min="2569" max="2569" width="12.33203125" customWidth="1"/>
    <col min="2570" max="2570" width="4.88671875" customWidth="1"/>
    <col min="2819" max="2819" width="6.6640625" bestFit="1" customWidth="1"/>
    <col min="2820" max="2820" width="32.6640625" customWidth="1"/>
    <col min="2821" max="2821" width="26.6640625" customWidth="1"/>
    <col min="2822" max="2822" width="12.33203125" customWidth="1"/>
    <col min="2823" max="2823" width="55.6640625" bestFit="1" customWidth="1"/>
    <col min="2824" max="2824" width="13.6640625" customWidth="1"/>
    <col min="2825" max="2825" width="12.33203125" customWidth="1"/>
    <col min="2826" max="2826" width="4.88671875" customWidth="1"/>
    <col min="3075" max="3075" width="6.6640625" bestFit="1" customWidth="1"/>
    <col min="3076" max="3076" width="32.6640625" customWidth="1"/>
    <col min="3077" max="3077" width="26.6640625" customWidth="1"/>
    <col min="3078" max="3078" width="12.33203125" customWidth="1"/>
    <col min="3079" max="3079" width="55.6640625" bestFit="1" customWidth="1"/>
    <col min="3080" max="3080" width="13.6640625" customWidth="1"/>
    <col min="3081" max="3081" width="12.33203125" customWidth="1"/>
    <col min="3082" max="3082" width="4.88671875" customWidth="1"/>
    <col min="3331" max="3331" width="6.6640625" bestFit="1" customWidth="1"/>
    <col min="3332" max="3332" width="32.6640625" customWidth="1"/>
    <col min="3333" max="3333" width="26.6640625" customWidth="1"/>
    <col min="3334" max="3334" width="12.33203125" customWidth="1"/>
    <col min="3335" max="3335" width="55.6640625" bestFit="1" customWidth="1"/>
    <col min="3336" max="3336" width="13.6640625" customWidth="1"/>
    <col min="3337" max="3337" width="12.33203125" customWidth="1"/>
    <col min="3338" max="3338" width="4.88671875" customWidth="1"/>
    <col min="3587" max="3587" width="6.6640625" bestFit="1" customWidth="1"/>
    <col min="3588" max="3588" width="32.6640625" customWidth="1"/>
    <col min="3589" max="3589" width="26.6640625" customWidth="1"/>
    <col min="3590" max="3590" width="12.33203125" customWidth="1"/>
    <col min="3591" max="3591" width="55.6640625" bestFit="1" customWidth="1"/>
    <col min="3592" max="3592" width="13.6640625" customWidth="1"/>
    <col min="3593" max="3593" width="12.33203125" customWidth="1"/>
    <col min="3594" max="3594" width="4.88671875" customWidth="1"/>
    <col min="3843" max="3843" width="6.6640625" bestFit="1" customWidth="1"/>
    <col min="3844" max="3844" width="32.6640625" customWidth="1"/>
    <col min="3845" max="3845" width="26.6640625" customWidth="1"/>
    <col min="3846" max="3846" width="12.33203125" customWidth="1"/>
    <col min="3847" max="3847" width="55.6640625" bestFit="1" customWidth="1"/>
    <col min="3848" max="3848" width="13.6640625" customWidth="1"/>
    <col min="3849" max="3849" width="12.33203125" customWidth="1"/>
    <col min="3850" max="3850" width="4.88671875" customWidth="1"/>
    <col min="4099" max="4099" width="6.6640625" bestFit="1" customWidth="1"/>
    <col min="4100" max="4100" width="32.6640625" customWidth="1"/>
    <col min="4101" max="4101" width="26.6640625" customWidth="1"/>
    <col min="4102" max="4102" width="12.33203125" customWidth="1"/>
    <col min="4103" max="4103" width="55.6640625" bestFit="1" customWidth="1"/>
    <col min="4104" max="4104" width="13.6640625" customWidth="1"/>
    <col min="4105" max="4105" width="12.33203125" customWidth="1"/>
    <col min="4106" max="4106" width="4.88671875" customWidth="1"/>
    <col min="4355" max="4355" width="6.6640625" bestFit="1" customWidth="1"/>
    <col min="4356" max="4356" width="32.6640625" customWidth="1"/>
    <col min="4357" max="4357" width="26.6640625" customWidth="1"/>
    <col min="4358" max="4358" width="12.33203125" customWidth="1"/>
    <col min="4359" max="4359" width="55.6640625" bestFit="1" customWidth="1"/>
    <col min="4360" max="4360" width="13.6640625" customWidth="1"/>
    <col min="4361" max="4361" width="12.33203125" customWidth="1"/>
    <col min="4362" max="4362" width="4.88671875" customWidth="1"/>
    <col min="4611" max="4611" width="6.6640625" bestFit="1" customWidth="1"/>
    <col min="4612" max="4612" width="32.6640625" customWidth="1"/>
    <col min="4613" max="4613" width="26.6640625" customWidth="1"/>
    <col min="4614" max="4614" width="12.33203125" customWidth="1"/>
    <col min="4615" max="4615" width="55.6640625" bestFit="1" customWidth="1"/>
    <col min="4616" max="4616" width="13.6640625" customWidth="1"/>
    <col min="4617" max="4617" width="12.33203125" customWidth="1"/>
    <col min="4618" max="4618" width="4.88671875" customWidth="1"/>
    <col min="4867" max="4867" width="6.6640625" bestFit="1" customWidth="1"/>
    <col min="4868" max="4868" width="32.6640625" customWidth="1"/>
    <col min="4869" max="4869" width="26.6640625" customWidth="1"/>
    <col min="4870" max="4870" width="12.33203125" customWidth="1"/>
    <col min="4871" max="4871" width="55.6640625" bestFit="1" customWidth="1"/>
    <col min="4872" max="4872" width="13.6640625" customWidth="1"/>
    <col min="4873" max="4873" width="12.33203125" customWidth="1"/>
    <col min="4874" max="4874" width="4.88671875" customWidth="1"/>
    <col min="5123" max="5123" width="6.6640625" bestFit="1" customWidth="1"/>
    <col min="5124" max="5124" width="32.6640625" customWidth="1"/>
    <col min="5125" max="5125" width="26.6640625" customWidth="1"/>
    <col min="5126" max="5126" width="12.33203125" customWidth="1"/>
    <col min="5127" max="5127" width="55.6640625" bestFit="1" customWidth="1"/>
    <col min="5128" max="5128" width="13.6640625" customWidth="1"/>
    <col min="5129" max="5129" width="12.33203125" customWidth="1"/>
    <col min="5130" max="5130" width="4.88671875" customWidth="1"/>
    <col min="5379" max="5379" width="6.6640625" bestFit="1" customWidth="1"/>
    <col min="5380" max="5380" width="32.6640625" customWidth="1"/>
    <col min="5381" max="5381" width="26.6640625" customWidth="1"/>
    <col min="5382" max="5382" width="12.33203125" customWidth="1"/>
    <col min="5383" max="5383" width="55.6640625" bestFit="1" customWidth="1"/>
    <col min="5384" max="5384" width="13.6640625" customWidth="1"/>
    <col min="5385" max="5385" width="12.33203125" customWidth="1"/>
    <col min="5386" max="5386" width="4.88671875" customWidth="1"/>
    <col min="5635" max="5635" width="6.6640625" bestFit="1" customWidth="1"/>
    <col min="5636" max="5636" width="32.6640625" customWidth="1"/>
    <col min="5637" max="5637" width="26.6640625" customWidth="1"/>
    <col min="5638" max="5638" width="12.33203125" customWidth="1"/>
    <col min="5639" max="5639" width="55.6640625" bestFit="1" customWidth="1"/>
    <col min="5640" max="5640" width="13.6640625" customWidth="1"/>
    <col min="5641" max="5641" width="12.33203125" customWidth="1"/>
    <col min="5642" max="5642" width="4.88671875" customWidth="1"/>
    <col min="5891" max="5891" width="6.6640625" bestFit="1" customWidth="1"/>
    <col min="5892" max="5892" width="32.6640625" customWidth="1"/>
    <col min="5893" max="5893" width="26.6640625" customWidth="1"/>
    <col min="5894" max="5894" width="12.33203125" customWidth="1"/>
    <col min="5895" max="5895" width="55.6640625" bestFit="1" customWidth="1"/>
    <col min="5896" max="5896" width="13.6640625" customWidth="1"/>
    <col min="5897" max="5897" width="12.33203125" customWidth="1"/>
    <col min="5898" max="5898" width="4.88671875" customWidth="1"/>
    <col min="6147" max="6147" width="6.6640625" bestFit="1" customWidth="1"/>
    <col min="6148" max="6148" width="32.6640625" customWidth="1"/>
    <col min="6149" max="6149" width="26.6640625" customWidth="1"/>
    <col min="6150" max="6150" width="12.33203125" customWidth="1"/>
    <col min="6151" max="6151" width="55.6640625" bestFit="1" customWidth="1"/>
    <col min="6152" max="6152" width="13.6640625" customWidth="1"/>
    <col min="6153" max="6153" width="12.33203125" customWidth="1"/>
    <col min="6154" max="6154" width="4.88671875" customWidth="1"/>
    <col min="6403" max="6403" width="6.6640625" bestFit="1" customWidth="1"/>
    <col min="6404" max="6404" width="32.6640625" customWidth="1"/>
    <col min="6405" max="6405" width="26.6640625" customWidth="1"/>
    <col min="6406" max="6406" width="12.33203125" customWidth="1"/>
    <col min="6407" max="6407" width="55.6640625" bestFit="1" customWidth="1"/>
    <col min="6408" max="6408" width="13.6640625" customWidth="1"/>
    <col min="6409" max="6409" width="12.33203125" customWidth="1"/>
    <col min="6410" max="6410" width="4.88671875" customWidth="1"/>
    <col min="6659" max="6659" width="6.6640625" bestFit="1" customWidth="1"/>
    <col min="6660" max="6660" width="32.6640625" customWidth="1"/>
    <col min="6661" max="6661" width="26.6640625" customWidth="1"/>
    <col min="6662" max="6662" width="12.33203125" customWidth="1"/>
    <col min="6663" max="6663" width="55.6640625" bestFit="1" customWidth="1"/>
    <col min="6664" max="6664" width="13.6640625" customWidth="1"/>
    <col min="6665" max="6665" width="12.33203125" customWidth="1"/>
    <col min="6666" max="6666" width="4.88671875" customWidth="1"/>
    <col min="6915" max="6915" width="6.6640625" bestFit="1" customWidth="1"/>
    <col min="6916" max="6916" width="32.6640625" customWidth="1"/>
    <col min="6917" max="6917" width="26.6640625" customWidth="1"/>
    <col min="6918" max="6918" width="12.33203125" customWidth="1"/>
    <col min="6919" max="6919" width="55.6640625" bestFit="1" customWidth="1"/>
    <col min="6920" max="6920" width="13.6640625" customWidth="1"/>
    <col min="6921" max="6921" width="12.33203125" customWidth="1"/>
    <col min="6922" max="6922" width="4.88671875" customWidth="1"/>
    <col min="7171" max="7171" width="6.6640625" bestFit="1" customWidth="1"/>
    <col min="7172" max="7172" width="32.6640625" customWidth="1"/>
    <col min="7173" max="7173" width="26.6640625" customWidth="1"/>
    <col min="7174" max="7174" width="12.33203125" customWidth="1"/>
    <col min="7175" max="7175" width="55.6640625" bestFit="1" customWidth="1"/>
    <col min="7176" max="7176" width="13.6640625" customWidth="1"/>
    <col min="7177" max="7177" width="12.33203125" customWidth="1"/>
    <col min="7178" max="7178" width="4.88671875" customWidth="1"/>
    <col min="7427" max="7427" width="6.6640625" bestFit="1" customWidth="1"/>
    <col min="7428" max="7428" width="32.6640625" customWidth="1"/>
    <col min="7429" max="7429" width="26.6640625" customWidth="1"/>
    <col min="7430" max="7430" width="12.33203125" customWidth="1"/>
    <col min="7431" max="7431" width="55.6640625" bestFit="1" customWidth="1"/>
    <col min="7432" max="7432" width="13.6640625" customWidth="1"/>
    <col min="7433" max="7433" width="12.33203125" customWidth="1"/>
    <col min="7434" max="7434" width="4.88671875" customWidth="1"/>
    <col min="7683" max="7683" width="6.6640625" bestFit="1" customWidth="1"/>
    <col min="7684" max="7684" width="32.6640625" customWidth="1"/>
    <col min="7685" max="7685" width="26.6640625" customWidth="1"/>
    <col min="7686" max="7686" width="12.33203125" customWidth="1"/>
    <col min="7687" max="7687" width="55.6640625" bestFit="1" customWidth="1"/>
    <col min="7688" max="7688" width="13.6640625" customWidth="1"/>
    <col min="7689" max="7689" width="12.33203125" customWidth="1"/>
    <col min="7690" max="7690" width="4.88671875" customWidth="1"/>
    <col min="7939" max="7939" width="6.6640625" bestFit="1" customWidth="1"/>
    <col min="7940" max="7940" width="32.6640625" customWidth="1"/>
    <col min="7941" max="7941" width="26.6640625" customWidth="1"/>
    <col min="7942" max="7942" width="12.33203125" customWidth="1"/>
    <col min="7943" max="7943" width="55.6640625" bestFit="1" customWidth="1"/>
    <col min="7944" max="7944" width="13.6640625" customWidth="1"/>
    <col min="7945" max="7945" width="12.33203125" customWidth="1"/>
    <col min="7946" max="7946" width="4.88671875" customWidth="1"/>
    <col min="8195" max="8195" width="6.6640625" bestFit="1" customWidth="1"/>
    <col min="8196" max="8196" width="32.6640625" customWidth="1"/>
    <col min="8197" max="8197" width="26.6640625" customWidth="1"/>
    <col min="8198" max="8198" width="12.33203125" customWidth="1"/>
    <col min="8199" max="8199" width="55.6640625" bestFit="1" customWidth="1"/>
    <col min="8200" max="8200" width="13.6640625" customWidth="1"/>
    <col min="8201" max="8201" width="12.33203125" customWidth="1"/>
    <col min="8202" max="8202" width="4.88671875" customWidth="1"/>
    <col min="8451" max="8451" width="6.6640625" bestFit="1" customWidth="1"/>
    <col min="8452" max="8452" width="32.6640625" customWidth="1"/>
    <col min="8453" max="8453" width="26.6640625" customWidth="1"/>
    <col min="8454" max="8454" width="12.33203125" customWidth="1"/>
    <col min="8455" max="8455" width="55.6640625" bestFit="1" customWidth="1"/>
    <col min="8456" max="8456" width="13.6640625" customWidth="1"/>
    <col min="8457" max="8457" width="12.33203125" customWidth="1"/>
    <col min="8458" max="8458" width="4.88671875" customWidth="1"/>
    <col min="8707" max="8707" width="6.6640625" bestFit="1" customWidth="1"/>
    <col min="8708" max="8708" width="32.6640625" customWidth="1"/>
    <col min="8709" max="8709" width="26.6640625" customWidth="1"/>
    <col min="8710" max="8710" width="12.33203125" customWidth="1"/>
    <col min="8711" max="8711" width="55.6640625" bestFit="1" customWidth="1"/>
    <col min="8712" max="8712" width="13.6640625" customWidth="1"/>
    <col min="8713" max="8713" width="12.33203125" customWidth="1"/>
    <col min="8714" max="8714" width="4.88671875" customWidth="1"/>
    <col min="8963" max="8963" width="6.6640625" bestFit="1" customWidth="1"/>
    <col min="8964" max="8964" width="32.6640625" customWidth="1"/>
    <col min="8965" max="8965" width="26.6640625" customWidth="1"/>
    <col min="8966" max="8966" width="12.33203125" customWidth="1"/>
    <col min="8967" max="8967" width="55.6640625" bestFit="1" customWidth="1"/>
    <col min="8968" max="8968" width="13.6640625" customWidth="1"/>
    <col min="8969" max="8969" width="12.33203125" customWidth="1"/>
    <col min="8970" max="8970" width="4.88671875" customWidth="1"/>
    <col min="9219" max="9219" width="6.6640625" bestFit="1" customWidth="1"/>
    <col min="9220" max="9220" width="32.6640625" customWidth="1"/>
    <col min="9221" max="9221" width="26.6640625" customWidth="1"/>
    <col min="9222" max="9222" width="12.33203125" customWidth="1"/>
    <col min="9223" max="9223" width="55.6640625" bestFit="1" customWidth="1"/>
    <col min="9224" max="9224" width="13.6640625" customWidth="1"/>
    <col min="9225" max="9225" width="12.33203125" customWidth="1"/>
    <col min="9226" max="9226" width="4.88671875" customWidth="1"/>
    <col min="9475" max="9475" width="6.6640625" bestFit="1" customWidth="1"/>
    <col min="9476" max="9476" width="32.6640625" customWidth="1"/>
    <col min="9477" max="9477" width="26.6640625" customWidth="1"/>
    <col min="9478" max="9478" width="12.33203125" customWidth="1"/>
    <col min="9479" max="9479" width="55.6640625" bestFit="1" customWidth="1"/>
    <col min="9480" max="9480" width="13.6640625" customWidth="1"/>
    <col min="9481" max="9481" width="12.33203125" customWidth="1"/>
    <col min="9482" max="9482" width="4.88671875" customWidth="1"/>
    <col min="9731" max="9731" width="6.6640625" bestFit="1" customWidth="1"/>
    <col min="9732" max="9732" width="32.6640625" customWidth="1"/>
    <col min="9733" max="9733" width="26.6640625" customWidth="1"/>
    <col min="9734" max="9734" width="12.33203125" customWidth="1"/>
    <col min="9735" max="9735" width="55.6640625" bestFit="1" customWidth="1"/>
    <col min="9736" max="9736" width="13.6640625" customWidth="1"/>
    <col min="9737" max="9737" width="12.33203125" customWidth="1"/>
    <col min="9738" max="9738" width="4.88671875" customWidth="1"/>
    <col min="9987" max="9987" width="6.6640625" bestFit="1" customWidth="1"/>
    <col min="9988" max="9988" width="32.6640625" customWidth="1"/>
    <col min="9989" max="9989" width="26.6640625" customWidth="1"/>
    <col min="9990" max="9990" width="12.33203125" customWidth="1"/>
    <col min="9991" max="9991" width="55.6640625" bestFit="1" customWidth="1"/>
    <col min="9992" max="9992" width="13.6640625" customWidth="1"/>
    <col min="9993" max="9993" width="12.33203125" customWidth="1"/>
    <col min="9994" max="9994" width="4.88671875" customWidth="1"/>
    <col min="10243" max="10243" width="6.6640625" bestFit="1" customWidth="1"/>
    <col min="10244" max="10244" width="32.6640625" customWidth="1"/>
    <col min="10245" max="10245" width="26.6640625" customWidth="1"/>
    <col min="10246" max="10246" width="12.33203125" customWidth="1"/>
    <col min="10247" max="10247" width="55.6640625" bestFit="1" customWidth="1"/>
    <col min="10248" max="10248" width="13.6640625" customWidth="1"/>
    <col min="10249" max="10249" width="12.33203125" customWidth="1"/>
    <col min="10250" max="10250" width="4.88671875" customWidth="1"/>
    <col min="10499" max="10499" width="6.6640625" bestFit="1" customWidth="1"/>
    <col min="10500" max="10500" width="32.6640625" customWidth="1"/>
    <col min="10501" max="10501" width="26.6640625" customWidth="1"/>
    <col min="10502" max="10502" width="12.33203125" customWidth="1"/>
    <col min="10503" max="10503" width="55.6640625" bestFit="1" customWidth="1"/>
    <col min="10504" max="10504" width="13.6640625" customWidth="1"/>
    <col min="10505" max="10505" width="12.33203125" customWidth="1"/>
    <col min="10506" max="10506" width="4.88671875" customWidth="1"/>
    <col min="10755" max="10755" width="6.6640625" bestFit="1" customWidth="1"/>
    <col min="10756" max="10756" width="32.6640625" customWidth="1"/>
    <col min="10757" max="10757" width="26.6640625" customWidth="1"/>
    <col min="10758" max="10758" width="12.33203125" customWidth="1"/>
    <col min="10759" max="10759" width="55.6640625" bestFit="1" customWidth="1"/>
    <col min="10760" max="10760" width="13.6640625" customWidth="1"/>
    <col min="10761" max="10761" width="12.33203125" customWidth="1"/>
    <col min="10762" max="10762" width="4.88671875" customWidth="1"/>
    <col min="11011" max="11011" width="6.6640625" bestFit="1" customWidth="1"/>
    <col min="11012" max="11012" width="32.6640625" customWidth="1"/>
    <col min="11013" max="11013" width="26.6640625" customWidth="1"/>
    <col min="11014" max="11014" width="12.33203125" customWidth="1"/>
    <col min="11015" max="11015" width="55.6640625" bestFit="1" customWidth="1"/>
    <col min="11016" max="11016" width="13.6640625" customWidth="1"/>
    <col min="11017" max="11017" width="12.33203125" customWidth="1"/>
    <col min="11018" max="11018" width="4.88671875" customWidth="1"/>
    <col min="11267" max="11267" width="6.6640625" bestFit="1" customWidth="1"/>
    <col min="11268" max="11268" width="32.6640625" customWidth="1"/>
    <col min="11269" max="11269" width="26.6640625" customWidth="1"/>
    <col min="11270" max="11270" width="12.33203125" customWidth="1"/>
    <col min="11271" max="11271" width="55.6640625" bestFit="1" customWidth="1"/>
    <col min="11272" max="11272" width="13.6640625" customWidth="1"/>
    <col min="11273" max="11273" width="12.33203125" customWidth="1"/>
    <col min="11274" max="11274" width="4.88671875" customWidth="1"/>
    <col min="11523" max="11523" width="6.6640625" bestFit="1" customWidth="1"/>
    <col min="11524" max="11524" width="32.6640625" customWidth="1"/>
    <col min="11525" max="11525" width="26.6640625" customWidth="1"/>
    <col min="11526" max="11526" width="12.33203125" customWidth="1"/>
    <col min="11527" max="11527" width="55.6640625" bestFit="1" customWidth="1"/>
    <col min="11528" max="11528" width="13.6640625" customWidth="1"/>
    <col min="11529" max="11529" width="12.33203125" customWidth="1"/>
    <col min="11530" max="11530" width="4.88671875" customWidth="1"/>
    <col min="11779" max="11779" width="6.6640625" bestFit="1" customWidth="1"/>
    <col min="11780" max="11780" width="32.6640625" customWidth="1"/>
    <col min="11781" max="11781" width="26.6640625" customWidth="1"/>
    <col min="11782" max="11782" width="12.33203125" customWidth="1"/>
    <col min="11783" max="11783" width="55.6640625" bestFit="1" customWidth="1"/>
    <col min="11784" max="11784" width="13.6640625" customWidth="1"/>
    <col min="11785" max="11785" width="12.33203125" customWidth="1"/>
    <col min="11786" max="11786" width="4.88671875" customWidth="1"/>
    <col min="12035" max="12035" width="6.6640625" bestFit="1" customWidth="1"/>
    <col min="12036" max="12036" width="32.6640625" customWidth="1"/>
    <col min="12037" max="12037" width="26.6640625" customWidth="1"/>
    <col min="12038" max="12038" width="12.33203125" customWidth="1"/>
    <col min="12039" max="12039" width="55.6640625" bestFit="1" customWidth="1"/>
    <col min="12040" max="12040" width="13.6640625" customWidth="1"/>
    <col min="12041" max="12041" width="12.33203125" customWidth="1"/>
    <col min="12042" max="12042" width="4.88671875" customWidth="1"/>
    <col min="12291" max="12291" width="6.6640625" bestFit="1" customWidth="1"/>
    <col min="12292" max="12292" width="32.6640625" customWidth="1"/>
    <col min="12293" max="12293" width="26.6640625" customWidth="1"/>
    <col min="12294" max="12294" width="12.33203125" customWidth="1"/>
    <col min="12295" max="12295" width="55.6640625" bestFit="1" customWidth="1"/>
    <col min="12296" max="12296" width="13.6640625" customWidth="1"/>
    <col min="12297" max="12297" width="12.33203125" customWidth="1"/>
    <col min="12298" max="12298" width="4.88671875" customWidth="1"/>
    <col min="12547" max="12547" width="6.6640625" bestFit="1" customWidth="1"/>
    <col min="12548" max="12548" width="32.6640625" customWidth="1"/>
    <col min="12549" max="12549" width="26.6640625" customWidth="1"/>
    <col min="12550" max="12550" width="12.33203125" customWidth="1"/>
    <col min="12551" max="12551" width="55.6640625" bestFit="1" customWidth="1"/>
    <col min="12552" max="12552" width="13.6640625" customWidth="1"/>
    <col min="12553" max="12553" width="12.33203125" customWidth="1"/>
    <col min="12554" max="12554" width="4.88671875" customWidth="1"/>
    <col min="12803" max="12803" width="6.6640625" bestFit="1" customWidth="1"/>
    <col min="12804" max="12804" width="32.6640625" customWidth="1"/>
    <col min="12805" max="12805" width="26.6640625" customWidth="1"/>
    <col min="12806" max="12806" width="12.33203125" customWidth="1"/>
    <col min="12807" max="12807" width="55.6640625" bestFit="1" customWidth="1"/>
    <col min="12808" max="12808" width="13.6640625" customWidth="1"/>
    <col min="12809" max="12809" width="12.33203125" customWidth="1"/>
    <col min="12810" max="12810" width="4.88671875" customWidth="1"/>
    <col min="13059" max="13059" width="6.6640625" bestFit="1" customWidth="1"/>
    <col min="13060" max="13060" width="32.6640625" customWidth="1"/>
    <col min="13061" max="13061" width="26.6640625" customWidth="1"/>
    <col min="13062" max="13062" width="12.33203125" customWidth="1"/>
    <col min="13063" max="13063" width="55.6640625" bestFit="1" customWidth="1"/>
    <col min="13064" max="13064" width="13.6640625" customWidth="1"/>
    <col min="13065" max="13065" width="12.33203125" customWidth="1"/>
    <col min="13066" max="13066" width="4.88671875" customWidth="1"/>
    <col min="13315" max="13315" width="6.6640625" bestFit="1" customWidth="1"/>
    <col min="13316" max="13316" width="32.6640625" customWidth="1"/>
    <col min="13317" max="13317" width="26.6640625" customWidth="1"/>
    <col min="13318" max="13318" width="12.33203125" customWidth="1"/>
    <col min="13319" max="13319" width="55.6640625" bestFit="1" customWidth="1"/>
    <col min="13320" max="13320" width="13.6640625" customWidth="1"/>
    <col min="13321" max="13321" width="12.33203125" customWidth="1"/>
    <col min="13322" max="13322" width="4.88671875" customWidth="1"/>
    <col min="13571" max="13571" width="6.6640625" bestFit="1" customWidth="1"/>
    <col min="13572" max="13572" width="32.6640625" customWidth="1"/>
    <col min="13573" max="13573" width="26.6640625" customWidth="1"/>
    <col min="13574" max="13574" width="12.33203125" customWidth="1"/>
    <col min="13575" max="13575" width="55.6640625" bestFit="1" customWidth="1"/>
    <col min="13576" max="13576" width="13.6640625" customWidth="1"/>
    <col min="13577" max="13577" width="12.33203125" customWidth="1"/>
    <col min="13578" max="13578" width="4.88671875" customWidth="1"/>
    <col min="13827" max="13827" width="6.6640625" bestFit="1" customWidth="1"/>
    <col min="13828" max="13828" width="32.6640625" customWidth="1"/>
    <col min="13829" max="13829" width="26.6640625" customWidth="1"/>
    <col min="13830" max="13830" width="12.33203125" customWidth="1"/>
    <col min="13831" max="13831" width="55.6640625" bestFit="1" customWidth="1"/>
    <col min="13832" max="13832" width="13.6640625" customWidth="1"/>
    <col min="13833" max="13833" width="12.33203125" customWidth="1"/>
    <col min="13834" max="13834" width="4.88671875" customWidth="1"/>
    <col min="14083" max="14083" width="6.6640625" bestFit="1" customWidth="1"/>
    <col min="14084" max="14084" width="32.6640625" customWidth="1"/>
    <col min="14085" max="14085" width="26.6640625" customWidth="1"/>
    <col min="14086" max="14086" width="12.33203125" customWidth="1"/>
    <col min="14087" max="14087" width="55.6640625" bestFit="1" customWidth="1"/>
    <col min="14088" max="14088" width="13.6640625" customWidth="1"/>
    <col min="14089" max="14089" width="12.33203125" customWidth="1"/>
    <col min="14090" max="14090" width="4.88671875" customWidth="1"/>
    <col min="14339" max="14339" width="6.6640625" bestFit="1" customWidth="1"/>
    <col min="14340" max="14340" width="32.6640625" customWidth="1"/>
    <col min="14341" max="14341" width="26.6640625" customWidth="1"/>
    <col min="14342" max="14342" width="12.33203125" customWidth="1"/>
    <col min="14343" max="14343" width="55.6640625" bestFit="1" customWidth="1"/>
    <col min="14344" max="14344" width="13.6640625" customWidth="1"/>
    <col min="14345" max="14345" width="12.33203125" customWidth="1"/>
    <col min="14346" max="14346" width="4.88671875" customWidth="1"/>
    <col min="14595" max="14595" width="6.6640625" bestFit="1" customWidth="1"/>
    <col min="14596" max="14596" width="32.6640625" customWidth="1"/>
    <col min="14597" max="14597" width="26.6640625" customWidth="1"/>
    <col min="14598" max="14598" width="12.33203125" customWidth="1"/>
    <col min="14599" max="14599" width="55.6640625" bestFit="1" customWidth="1"/>
    <col min="14600" max="14600" width="13.6640625" customWidth="1"/>
    <col min="14601" max="14601" width="12.33203125" customWidth="1"/>
    <col min="14602" max="14602" width="4.88671875" customWidth="1"/>
    <col min="14851" max="14851" width="6.6640625" bestFit="1" customWidth="1"/>
    <col min="14852" max="14852" width="32.6640625" customWidth="1"/>
    <col min="14853" max="14853" width="26.6640625" customWidth="1"/>
    <col min="14854" max="14854" width="12.33203125" customWidth="1"/>
    <col min="14855" max="14855" width="55.6640625" bestFit="1" customWidth="1"/>
    <col min="14856" max="14856" width="13.6640625" customWidth="1"/>
    <col min="14857" max="14857" width="12.33203125" customWidth="1"/>
    <col min="14858" max="14858" width="4.88671875" customWidth="1"/>
    <col min="15107" max="15107" width="6.6640625" bestFit="1" customWidth="1"/>
    <col min="15108" max="15108" width="32.6640625" customWidth="1"/>
    <col min="15109" max="15109" width="26.6640625" customWidth="1"/>
    <col min="15110" max="15110" width="12.33203125" customWidth="1"/>
    <col min="15111" max="15111" width="55.6640625" bestFit="1" customWidth="1"/>
    <col min="15112" max="15112" width="13.6640625" customWidth="1"/>
    <col min="15113" max="15113" width="12.33203125" customWidth="1"/>
    <col min="15114" max="15114" width="4.88671875" customWidth="1"/>
    <col min="15363" max="15363" width="6.6640625" bestFit="1" customWidth="1"/>
    <col min="15364" max="15364" width="32.6640625" customWidth="1"/>
    <col min="15365" max="15365" width="26.6640625" customWidth="1"/>
    <col min="15366" max="15366" width="12.33203125" customWidth="1"/>
    <col min="15367" max="15367" width="55.6640625" bestFit="1" customWidth="1"/>
    <col min="15368" max="15368" width="13.6640625" customWidth="1"/>
    <col min="15369" max="15369" width="12.33203125" customWidth="1"/>
    <col min="15370" max="15370" width="4.88671875" customWidth="1"/>
    <col min="15619" max="15619" width="6.6640625" bestFit="1" customWidth="1"/>
    <col min="15620" max="15620" width="32.6640625" customWidth="1"/>
    <col min="15621" max="15621" width="26.6640625" customWidth="1"/>
    <col min="15622" max="15622" width="12.33203125" customWidth="1"/>
    <col min="15623" max="15623" width="55.6640625" bestFit="1" customWidth="1"/>
    <col min="15624" max="15624" width="13.6640625" customWidth="1"/>
    <col min="15625" max="15625" width="12.33203125" customWidth="1"/>
    <col min="15626" max="15626" width="4.88671875" customWidth="1"/>
    <col min="15875" max="15875" width="6.6640625" bestFit="1" customWidth="1"/>
    <col min="15876" max="15876" width="32.6640625" customWidth="1"/>
    <col min="15877" max="15877" width="26.6640625" customWidth="1"/>
    <col min="15878" max="15878" width="12.33203125" customWidth="1"/>
    <col min="15879" max="15879" width="55.6640625" bestFit="1" customWidth="1"/>
    <col min="15880" max="15880" width="13.6640625" customWidth="1"/>
    <col min="15881" max="15881" width="12.33203125" customWidth="1"/>
    <col min="15882" max="15882" width="4.88671875" customWidth="1"/>
    <col min="16131" max="16131" width="6.6640625" bestFit="1" customWidth="1"/>
    <col min="16132" max="16132" width="32.6640625" customWidth="1"/>
    <col min="16133" max="16133" width="26.6640625" customWidth="1"/>
    <col min="16134" max="16134" width="12.33203125" customWidth="1"/>
    <col min="16135" max="16135" width="55.6640625" bestFit="1" customWidth="1"/>
    <col min="16136" max="16136" width="13.6640625" customWidth="1"/>
    <col min="16137" max="16137" width="12.33203125" customWidth="1"/>
    <col min="16138" max="16138" width="4.88671875" customWidth="1"/>
  </cols>
  <sheetData>
    <row r="1" spans="1:10" s="6" customFormat="1" ht="115.2" customHeight="1" x14ac:dyDescent="0.3">
      <c r="A1" s="276" t="s">
        <v>171</v>
      </c>
      <c r="B1" s="277"/>
      <c r="C1" s="277"/>
      <c r="D1" s="277"/>
      <c r="E1" s="277"/>
      <c r="F1" s="277"/>
      <c r="G1" s="277"/>
      <c r="H1" s="277"/>
      <c r="I1" s="277"/>
      <c r="J1" s="5"/>
    </row>
    <row r="2" spans="1:10" s="6" customFormat="1" x14ac:dyDescent="0.3">
      <c r="A2" s="162" t="s">
        <v>18</v>
      </c>
      <c r="B2" s="162"/>
      <c r="C2" s="179"/>
      <c r="D2" s="179"/>
      <c r="E2" s="179"/>
      <c r="F2" s="179"/>
      <c r="G2" s="179"/>
      <c r="H2" s="179"/>
      <c r="I2" s="179"/>
      <c r="J2" s="5"/>
    </row>
    <row r="3" spans="1:10" s="6" customFormat="1" x14ac:dyDescent="0.3">
      <c r="A3" s="162" t="s">
        <v>19</v>
      </c>
      <c r="B3" s="162"/>
      <c r="C3" s="179"/>
      <c r="D3" s="179"/>
      <c r="E3" s="179"/>
      <c r="F3" s="179"/>
      <c r="G3" s="179"/>
      <c r="H3" s="179"/>
      <c r="I3" s="179"/>
      <c r="J3" s="5"/>
    </row>
    <row r="4" spans="1:10" s="6" customFormat="1" x14ac:dyDescent="0.3">
      <c r="A4" s="112"/>
      <c r="B4" s="112" t="s">
        <v>20</v>
      </c>
      <c r="C4" s="113" t="s">
        <v>172</v>
      </c>
      <c r="D4" s="166" t="s">
        <v>173</v>
      </c>
      <c r="E4" s="167"/>
      <c r="F4" s="113">
        <v>3</v>
      </c>
      <c r="G4" s="296" t="s">
        <v>174</v>
      </c>
      <c r="H4" s="297"/>
      <c r="I4" s="113">
        <v>15</v>
      </c>
      <c r="J4" s="5"/>
    </row>
    <row r="5" spans="1:10" s="6" customFormat="1" x14ac:dyDescent="0.3">
      <c r="A5" s="162" t="s">
        <v>22</v>
      </c>
      <c r="B5" s="162"/>
      <c r="C5" s="179" t="s">
        <v>175</v>
      </c>
      <c r="D5" s="179"/>
      <c r="E5" s="179"/>
      <c r="F5" s="179"/>
      <c r="G5" s="179"/>
      <c r="H5" s="179"/>
      <c r="I5" s="179"/>
      <c r="J5" s="5"/>
    </row>
    <row r="6" spans="1:10" s="6" customFormat="1" ht="15.6" thickBot="1" x14ac:dyDescent="0.35">
      <c r="A6" s="7"/>
      <c r="B6" s="5"/>
      <c r="C6" s="180" t="s">
        <v>24</v>
      </c>
      <c r="D6" s="180"/>
      <c r="E6" s="180"/>
      <c r="F6" s="180"/>
      <c r="G6" s="180"/>
      <c r="H6" s="5"/>
      <c r="I6" s="5"/>
      <c r="J6" s="5"/>
    </row>
    <row r="7" spans="1:10" s="6" customFormat="1" ht="28.8" thickBot="1" x14ac:dyDescent="0.35">
      <c r="A7" s="7"/>
      <c r="B7" s="5"/>
      <c r="C7" s="8" t="s">
        <v>25</v>
      </c>
      <c r="D7" s="61"/>
      <c r="E7" s="61"/>
      <c r="F7" s="9" t="s">
        <v>144</v>
      </c>
      <c r="G7" s="10" t="s">
        <v>27</v>
      </c>
      <c r="H7" s="5"/>
      <c r="I7" s="5"/>
      <c r="J7" s="5"/>
    </row>
    <row r="8" spans="1:10" s="6" customFormat="1" x14ac:dyDescent="0.3">
      <c r="A8" s="7"/>
      <c r="B8" s="11"/>
      <c r="C8" s="12" t="s">
        <v>28</v>
      </c>
      <c r="D8" s="62"/>
      <c r="E8" s="62"/>
      <c r="F8" s="13">
        <f>H27</f>
        <v>22</v>
      </c>
      <c r="G8" s="14">
        <f>I27</f>
        <v>0</v>
      </c>
      <c r="H8" s="5"/>
      <c r="I8" s="5"/>
      <c r="J8" s="5"/>
    </row>
    <row r="9" spans="1:10" s="6" customFormat="1" x14ac:dyDescent="0.3">
      <c r="A9" s="7"/>
      <c r="B9" s="11"/>
      <c r="C9" s="15" t="s">
        <v>29</v>
      </c>
      <c r="D9" s="63"/>
      <c r="E9" s="63"/>
      <c r="F9" s="16">
        <f>H51</f>
        <v>57</v>
      </c>
      <c r="G9" s="14">
        <f>I51</f>
        <v>0</v>
      </c>
      <c r="H9" s="5"/>
      <c r="I9" s="5"/>
      <c r="J9" s="5"/>
    </row>
    <row r="10" spans="1:10" s="6" customFormat="1" ht="15" thickBot="1" x14ac:dyDescent="0.35">
      <c r="A10" s="7"/>
      <c r="B10" s="5"/>
      <c r="C10" s="15" t="s">
        <v>30</v>
      </c>
      <c r="D10" s="63"/>
      <c r="E10" s="63"/>
      <c r="F10" s="16">
        <f>H59</f>
        <v>15</v>
      </c>
      <c r="G10" s="17">
        <f>I59</f>
        <v>0</v>
      </c>
      <c r="H10" s="5"/>
      <c r="I10" s="5"/>
      <c r="J10" s="5"/>
    </row>
    <row r="11" spans="1:10" s="6" customFormat="1" ht="15" thickBot="1" x14ac:dyDescent="0.35">
      <c r="A11" s="7"/>
      <c r="B11" s="5"/>
      <c r="C11" s="18" t="s">
        <v>32</v>
      </c>
      <c r="D11" s="117"/>
      <c r="E11" s="117"/>
      <c r="F11" s="19">
        <f>SUM(F8:F10)</f>
        <v>94</v>
      </c>
      <c r="G11" s="20">
        <f>SUM(G8:G10)</f>
        <v>0</v>
      </c>
      <c r="H11" s="5"/>
      <c r="I11" s="5"/>
      <c r="J11" s="5"/>
    </row>
    <row r="12" spans="1:10" s="6" customFormat="1" x14ac:dyDescent="0.3">
      <c r="A12" s="7"/>
      <c r="B12" s="5"/>
      <c r="C12" s="5"/>
      <c r="D12" s="5"/>
      <c r="E12" s="5"/>
      <c r="F12" s="5"/>
      <c r="G12" s="5"/>
      <c r="H12" s="5"/>
      <c r="I12" s="5"/>
      <c r="J12" s="5"/>
    </row>
    <row r="13" spans="1:10" s="53" customFormat="1" ht="81.75" customHeight="1" x14ac:dyDescent="0.3">
      <c r="A13" s="52"/>
      <c r="B13" s="5"/>
      <c r="C13" s="302" t="s">
        <v>176</v>
      </c>
      <c r="D13" s="302"/>
      <c r="E13" s="302"/>
      <c r="F13" s="302"/>
      <c r="G13" s="302"/>
      <c r="H13" s="302"/>
      <c r="I13" s="302"/>
      <c r="J13" s="5"/>
    </row>
    <row r="14" spans="1:10" s="6" customFormat="1" ht="78" customHeight="1" x14ac:dyDescent="0.3">
      <c r="A14" s="7"/>
      <c r="B14" s="5"/>
      <c r="C14" s="303" t="s">
        <v>177</v>
      </c>
      <c r="D14" s="303"/>
      <c r="E14" s="303"/>
      <c r="F14" s="303"/>
      <c r="G14" s="303"/>
      <c r="H14" s="303"/>
      <c r="I14" s="303"/>
      <c r="J14" s="5"/>
    </row>
    <row r="15" spans="1:10" s="6" customFormat="1" ht="88.5" customHeight="1" x14ac:dyDescent="0.3">
      <c r="A15" s="7"/>
      <c r="B15" s="5"/>
      <c r="C15" s="304" t="s">
        <v>178</v>
      </c>
      <c r="D15" s="304"/>
      <c r="E15" s="304"/>
      <c r="F15" s="304"/>
      <c r="G15" s="304"/>
      <c r="H15" s="304"/>
      <c r="I15" s="304"/>
      <c r="J15" s="5"/>
    </row>
    <row r="16" spans="1:10" s="6" customFormat="1" ht="177.75" customHeight="1" x14ac:dyDescent="0.3">
      <c r="A16" s="7"/>
      <c r="B16" s="5"/>
      <c r="C16" s="305" t="s">
        <v>179</v>
      </c>
      <c r="D16" s="306"/>
      <c r="E16" s="306"/>
      <c r="F16" s="307"/>
      <c r="G16" s="307"/>
      <c r="H16" s="307"/>
      <c r="I16" s="308"/>
      <c r="J16" s="5"/>
    </row>
    <row r="17" spans="1:10" s="6" customFormat="1" x14ac:dyDescent="0.3">
      <c r="A17" s="5"/>
      <c r="B17" s="5"/>
      <c r="C17" s="5"/>
      <c r="D17" s="5"/>
      <c r="E17" s="5"/>
      <c r="F17" s="5"/>
      <c r="G17" s="5"/>
      <c r="H17" s="5"/>
      <c r="I17" s="5"/>
      <c r="J17" s="5"/>
    </row>
    <row r="18" spans="1:10" s="6" customFormat="1" ht="27.6" customHeight="1" x14ac:dyDescent="0.3">
      <c r="A18" s="59" t="s">
        <v>9</v>
      </c>
      <c r="B18" s="59" t="s">
        <v>10</v>
      </c>
      <c r="C18" s="59" t="s">
        <v>180</v>
      </c>
      <c r="D18" s="59"/>
      <c r="E18" s="59"/>
      <c r="F18" s="57" t="s">
        <v>181</v>
      </c>
      <c r="G18" s="21" t="s">
        <v>182</v>
      </c>
      <c r="H18" s="59" t="s">
        <v>183</v>
      </c>
      <c r="I18" s="58" t="s">
        <v>16</v>
      </c>
      <c r="J18" s="5"/>
    </row>
    <row r="19" spans="1:10" s="6" customFormat="1" x14ac:dyDescent="0.3">
      <c r="A19" s="22" t="s">
        <v>34</v>
      </c>
      <c r="B19" s="22"/>
      <c r="C19" s="22"/>
      <c r="D19" s="22"/>
      <c r="E19" s="22"/>
      <c r="F19" s="22"/>
      <c r="G19" s="22"/>
      <c r="H19" s="22"/>
      <c r="I19" s="22"/>
      <c r="J19" s="5"/>
    </row>
    <row r="20" spans="1:10" s="6" customFormat="1" ht="158.4" x14ac:dyDescent="0.3">
      <c r="A20" s="23">
        <v>1.1000000000000001</v>
      </c>
      <c r="B20" s="45" t="s">
        <v>184</v>
      </c>
      <c r="C20" s="43" t="s">
        <v>185</v>
      </c>
      <c r="D20" s="43"/>
      <c r="E20" s="43"/>
      <c r="F20" s="25"/>
      <c r="G20" s="47" t="s">
        <v>186</v>
      </c>
      <c r="H20" s="26">
        <v>5</v>
      </c>
      <c r="I20" s="27"/>
      <c r="J20" s="5"/>
    </row>
    <row r="21" spans="1:10" s="6" customFormat="1" ht="172.8" x14ac:dyDescent="0.3">
      <c r="A21" s="23">
        <v>1.2</v>
      </c>
      <c r="B21" s="45" t="s">
        <v>187</v>
      </c>
      <c r="C21" s="47" t="s">
        <v>188</v>
      </c>
      <c r="D21" s="47"/>
      <c r="E21" s="47"/>
      <c r="F21" s="54" t="s">
        <v>104</v>
      </c>
      <c r="G21" s="45" t="s">
        <v>189</v>
      </c>
      <c r="H21" s="26">
        <v>3</v>
      </c>
      <c r="I21" s="27"/>
      <c r="J21" s="5"/>
    </row>
    <row r="22" spans="1:10" s="6" customFormat="1" ht="129.6" x14ac:dyDescent="0.3">
      <c r="A22" s="23">
        <v>1.3</v>
      </c>
      <c r="B22" s="4" t="s">
        <v>190</v>
      </c>
      <c r="C22" s="44" t="s">
        <v>191</v>
      </c>
      <c r="D22" s="44"/>
      <c r="E22" s="44"/>
      <c r="F22" s="29"/>
      <c r="G22" s="45" t="s">
        <v>192</v>
      </c>
      <c r="H22" s="26">
        <v>5</v>
      </c>
      <c r="I22" s="27"/>
      <c r="J22" s="5"/>
    </row>
    <row r="23" spans="1:10" s="6" customFormat="1" ht="144" x14ac:dyDescent="0.3">
      <c r="A23" s="23">
        <v>1.4</v>
      </c>
      <c r="B23" s="4" t="s">
        <v>193</v>
      </c>
      <c r="C23" s="44" t="s">
        <v>194</v>
      </c>
      <c r="D23" s="44"/>
      <c r="E23" s="44"/>
      <c r="F23" s="29"/>
      <c r="G23" s="45" t="s">
        <v>195</v>
      </c>
      <c r="H23" s="26">
        <v>2</v>
      </c>
      <c r="I23" s="27"/>
      <c r="J23" s="5"/>
    </row>
    <row r="24" spans="1:10" s="6" customFormat="1" ht="172.8" x14ac:dyDescent="0.3">
      <c r="A24" s="23">
        <v>1.5</v>
      </c>
      <c r="B24" s="4" t="s">
        <v>196</v>
      </c>
      <c r="C24" s="44" t="s">
        <v>197</v>
      </c>
      <c r="D24" s="44"/>
      <c r="E24" s="44"/>
      <c r="F24" s="29"/>
      <c r="G24" s="45" t="s">
        <v>198</v>
      </c>
      <c r="H24" s="26">
        <v>2</v>
      </c>
      <c r="I24" s="27"/>
      <c r="J24" s="5"/>
    </row>
    <row r="25" spans="1:10" s="6" customFormat="1" ht="144" x14ac:dyDescent="0.3">
      <c r="A25" s="23">
        <v>1.6</v>
      </c>
      <c r="B25" s="4" t="s">
        <v>199</v>
      </c>
      <c r="C25" s="44" t="s">
        <v>200</v>
      </c>
      <c r="D25" s="44"/>
      <c r="E25" s="44"/>
      <c r="F25" s="29"/>
      <c r="G25" s="45" t="s">
        <v>201</v>
      </c>
      <c r="H25" s="26">
        <v>2</v>
      </c>
      <c r="I25" s="27"/>
      <c r="J25" s="5"/>
    </row>
    <row r="26" spans="1:10" s="6" customFormat="1" ht="230.4" x14ac:dyDescent="0.3">
      <c r="A26" s="23">
        <v>1.7</v>
      </c>
      <c r="B26" s="55" t="s">
        <v>202</v>
      </c>
      <c r="C26" s="44" t="s">
        <v>203</v>
      </c>
      <c r="D26" s="44"/>
      <c r="E26" s="44"/>
      <c r="F26" s="29" t="s">
        <v>204</v>
      </c>
      <c r="G26" s="45" t="s">
        <v>205</v>
      </c>
      <c r="H26" s="26">
        <v>3</v>
      </c>
      <c r="I26" s="27"/>
      <c r="J26" s="5"/>
    </row>
    <row r="27" spans="1:10" s="6" customFormat="1" x14ac:dyDescent="0.3">
      <c r="A27" s="23"/>
      <c r="B27" s="24"/>
      <c r="C27" s="28"/>
      <c r="D27" s="28"/>
      <c r="E27" s="28"/>
      <c r="F27" s="30"/>
      <c r="G27" s="31" t="s">
        <v>206</v>
      </c>
      <c r="H27" s="26">
        <f>SUM(H20:H26)</f>
        <v>22</v>
      </c>
      <c r="I27" s="32">
        <f>SUM(I20:I25)</f>
        <v>0</v>
      </c>
      <c r="J27" s="5"/>
    </row>
    <row r="28" spans="1:10" s="6" customFormat="1" ht="28.8" x14ac:dyDescent="0.3">
      <c r="A28" s="22" t="s">
        <v>152</v>
      </c>
      <c r="B28" s="22"/>
      <c r="C28" s="22"/>
      <c r="D28" s="22"/>
      <c r="E28" s="22"/>
      <c r="F28" s="22"/>
      <c r="G28" s="22"/>
      <c r="H28" s="22"/>
      <c r="I28" s="22"/>
      <c r="J28" s="5"/>
    </row>
    <row r="29" spans="1:10" s="6" customFormat="1" ht="38.4" customHeight="1" x14ac:dyDescent="0.3">
      <c r="A29" s="188">
        <v>2.1</v>
      </c>
      <c r="B29" s="231" t="s">
        <v>207</v>
      </c>
      <c r="C29" s="281"/>
      <c r="D29" s="64" t="s">
        <v>208</v>
      </c>
      <c r="E29" s="65">
        <v>11</v>
      </c>
      <c r="F29" s="194">
        <f>(E31+E30)/E29</f>
        <v>1</v>
      </c>
      <c r="G29" s="149" t="s">
        <v>209</v>
      </c>
      <c r="H29" s="284">
        <v>9</v>
      </c>
      <c r="I29" s="290"/>
      <c r="J29" s="5"/>
    </row>
    <row r="30" spans="1:10" s="6" customFormat="1" ht="38.4" customHeight="1" x14ac:dyDescent="0.3">
      <c r="A30" s="259"/>
      <c r="B30" s="232"/>
      <c r="C30" s="282"/>
      <c r="D30" s="64" t="s">
        <v>210</v>
      </c>
      <c r="E30" s="65">
        <v>8</v>
      </c>
      <c r="F30" s="258"/>
      <c r="G30" s="150"/>
      <c r="H30" s="285"/>
      <c r="I30" s="291"/>
      <c r="J30" s="5"/>
    </row>
    <row r="31" spans="1:10" s="6" customFormat="1" ht="38.4" customHeight="1" x14ac:dyDescent="0.3">
      <c r="A31" s="189"/>
      <c r="B31" s="232"/>
      <c r="C31" s="283"/>
      <c r="D31" s="64" t="s">
        <v>211</v>
      </c>
      <c r="E31" s="65">
        <v>3</v>
      </c>
      <c r="F31" s="195"/>
      <c r="G31" s="151"/>
      <c r="H31" s="286"/>
      <c r="I31" s="292"/>
      <c r="J31" s="5"/>
    </row>
    <row r="32" spans="1:10" s="6" customFormat="1" ht="30" customHeight="1" x14ac:dyDescent="0.3">
      <c r="A32" s="188" t="s">
        <v>212</v>
      </c>
      <c r="B32" s="231" t="s">
        <v>213</v>
      </c>
      <c r="C32" s="281" t="s">
        <v>214</v>
      </c>
      <c r="D32" s="64" t="s">
        <v>215</v>
      </c>
      <c r="E32" s="65">
        <v>74</v>
      </c>
      <c r="F32" s="194">
        <f xml:space="preserve"> SUM(E33:E36)/E32</f>
        <v>0.70270270270270274</v>
      </c>
      <c r="G32" s="149" t="s">
        <v>216</v>
      </c>
      <c r="H32" s="284">
        <v>9</v>
      </c>
      <c r="I32" s="290"/>
      <c r="J32" s="5"/>
    </row>
    <row r="33" spans="1:10" s="6" customFormat="1" ht="30" customHeight="1" x14ac:dyDescent="0.3">
      <c r="A33" s="259">
        <v>2.2000000000000002</v>
      </c>
      <c r="B33" s="232" t="s">
        <v>217</v>
      </c>
      <c r="C33" s="282" t="s">
        <v>218</v>
      </c>
      <c r="D33" s="64" t="s">
        <v>219</v>
      </c>
      <c r="E33" s="65">
        <v>28</v>
      </c>
      <c r="F33" s="258"/>
      <c r="G33" s="150" t="s">
        <v>220</v>
      </c>
      <c r="H33" s="285"/>
      <c r="I33" s="291"/>
      <c r="J33" s="5"/>
    </row>
    <row r="34" spans="1:10" s="6" customFormat="1" ht="30" customHeight="1" x14ac:dyDescent="0.3">
      <c r="A34" s="259"/>
      <c r="B34" s="232"/>
      <c r="C34" s="282"/>
      <c r="D34" s="64" t="s">
        <v>221</v>
      </c>
      <c r="E34" s="65">
        <v>16</v>
      </c>
      <c r="F34" s="258"/>
      <c r="G34" s="150"/>
      <c r="H34" s="285"/>
      <c r="I34" s="291"/>
      <c r="J34" s="5"/>
    </row>
    <row r="35" spans="1:10" s="6" customFormat="1" ht="30" customHeight="1" x14ac:dyDescent="0.3">
      <c r="A35" s="259"/>
      <c r="B35" s="232"/>
      <c r="C35" s="282"/>
      <c r="D35" s="64" t="s">
        <v>222</v>
      </c>
      <c r="E35" s="65">
        <v>0</v>
      </c>
      <c r="F35" s="258"/>
      <c r="G35" s="150"/>
      <c r="H35" s="285"/>
      <c r="I35" s="291"/>
      <c r="J35" s="5"/>
    </row>
    <row r="36" spans="1:10" s="6" customFormat="1" ht="30" customHeight="1" x14ac:dyDescent="0.3">
      <c r="A36" s="189">
        <v>2.2999999999999998</v>
      </c>
      <c r="B36" s="232" t="s">
        <v>223</v>
      </c>
      <c r="C36" s="283" t="s">
        <v>224</v>
      </c>
      <c r="D36" s="64" t="s">
        <v>225</v>
      </c>
      <c r="E36" s="65">
        <v>8</v>
      </c>
      <c r="F36" s="195"/>
      <c r="G36" s="151" t="s">
        <v>226</v>
      </c>
      <c r="H36" s="286"/>
      <c r="I36" s="292"/>
      <c r="J36" s="5"/>
    </row>
    <row r="37" spans="1:10" s="6" customFormat="1" ht="144" customHeight="1" x14ac:dyDescent="0.3">
      <c r="A37" s="33">
        <v>2.2000000000000002</v>
      </c>
      <c r="B37" s="46" t="s">
        <v>217</v>
      </c>
      <c r="C37" s="66" t="s">
        <v>218</v>
      </c>
      <c r="D37" s="298"/>
      <c r="E37" s="216"/>
      <c r="F37" s="34"/>
      <c r="G37" s="47" t="s">
        <v>220</v>
      </c>
      <c r="H37" s="35">
        <v>9</v>
      </c>
      <c r="I37" s="67"/>
    </row>
    <row r="38" spans="1:10" s="6" customFormat="1" ht="288" x14ac:dyDescent="0.3">
      <c r="A38" s="33">
        <v>2.4</v>
      </c>
      <c r="B38" s="45" t="s">
        <v>227</v>
      </c>
      <c r="C38" s="44" t="s">
        <v>224</v>
      </c>
      <c r="D38" s="215"/>
      <c r="E38" s="216"/>
      <c r="F38" s="34"/>
      <c r="G38" s="46" t="s">
        <v>228</v>
      </c>
      <c r="H38" s="26">
        <v>6</v>
      </c>
      <c r="I38" s="36"/>
      <c r="J38" s="5"/>
    </row>
    <row r="39" spans="1:10" s="6" customFormat="1" ht="52.95" customHeight="1" x14ac:dyDescent="0.3">
      <c r="A39" s="196">
        <v>2.5</v>
      </c>
      <c r="B39" s="293" t="s">
        <v>229</v>
      </c>
      <c r="C39" s="293" t="s">
        <v>230</v>
      </c>
      <c r="D39" s="64" t="s">
        <v>82</v>
      </c>
      <c r="E39" s="65">
        <v>17</v>
      </c>
      <c r="F39" s="194">
        <f>SUM(E39:E42)/F4/E43</f>
        <v>1.9555555555555555</v>
      </c>
      <c r="G39" s="299" t="s">
        <v>231</v>
      </c>
      <c r="H39" s="284">
        <v>6</v>
      </c>
      <c r="I39" s="290"/>
      <c r="J39" s="5"/>
    </row>
    <row r="40" spans="1:10" s="6" customFormat="1" ht="52.95" customHeight="1" x14ac:dyDescent="0.3">
      <c r="A40" s="197"/>
      <c r="B40" s="294"/>
      <c r="C40" s="294"/>
      <c r="D40" s="64" t="s">
        <v>84</v>
      </c>
      <c r="E40" s="65">
        <v>23</v>
      </c>
      <c r="F40" s="258"/>
      <c r="G40" s="300"/>
      <c r="H40" s="285"/>
      <c r="I40" s="291"/>
      <c r="J40" s="5"/>
    </row>
    <row r="41" spans="1:10" s="6" customFormat="1" ht="52.95" customHeight="1" x14ac:dyDescent="0.3">
      <c r="A41" s="197"/>
      <c r="B41" s="294"/>
      <c r="C41" s="294"/>
      <c r="D41" s="64" t="s">
        <v>85</v>
      </c>
      <c r="E41" s="65">
        <v>0</v>
      </c>
      <c r="F41" s="258"/>
      <c r="G41" s="300"/>
      <c r="H41" s="285"/>
      <c r="I41" s="291"/>
      <c r="J41" s="5"/>
    </row>
    <row r="42" spans="1:10" s="6" customFormat="1" ht="52.95" customHeight="1" x14ac:dyDescent="0.3">
      <c r="A42" s="197"/>
      <c r="B42" s="294"/>
      <c r="C42" s="294"/>
      <c r="D42" s="64" t="s">
        <v>86</v>
      </c>
      <c r="E42" s="65">
        <v>4</v>
      </c>
      <c r="F42" s="258"/>
      <c r="G42" s="300"/>
      <c r="H42" s="285"/>
      <c r="I42" s="291"/>
      <c r="J42" s="5"/>
    </row>
    <row r="43" spans="1:10" s="6" customFormat="1" ht="52.95" customHeight="1" x14ac:dyDescent="0.3">
      <c r="A43" s="198"/>
      <c r="B43" s="295"/>
      <c r="C43" s="295"/>
      <c r="D43" s="64" t="s">
        <v>232</v>
      </c>
      <c r="E43" s="65">
        <f>(I4*0.5)</f>
        <v>7.5</v>
      </c>
      <c r="F43" s="195"/>
      <c r="G43" s="301"/>
      <c r="H43" s="286"/>
      <c r="I43" s="292"/>
      <c r="J43" s="5"/>
    </row>
    <row r="44" spans="1:10" s="6" customFormat="1" ht="172.8" x14ac:dyDescent="0.3">
      <c r="A44" s="33" t="s">
        <v>88</v>
      </c>
      <c r="B44" s="48" t="s">
        <v>233</v>
      </c>
      <c r="C44" s="60" t="s">
        <v>234</v>
      </c>
      <c r="D44" s="60"/>
      <c r="E44" s="60"/>
      <c r="F44" s="37"/>
      <c r="G44" s="46" t="s">
        <v>235</v>
      </c>
      <c r="H44" s="26">
        <v>0</v>
      </c>
      <c r="I44" s="36"/>
      <c r="J44" s="5"/>
    </row>
    <row r="45" spans="1:10" s="6" customFormat="1" ht="230.4" x14ac:dyDescent="0.3">
      <c r="A45" s="33">
        <v>2.7</v>
      </c>
      <c r="B45" s="45" t="s">
        <v>236</v>
      </c>
      <c r="C45" s="60" t="s">
        <v>237</v>
      </c>
      <c r="D45" s="60"/>
      <c r="E45" s="60"/>
      <c r="F45" s="37" t="s">
        <v>238</v>
      </c>
      <c r="G45" s="56" t="s">
        <v>239</v>
      </c>
      <c r="H45" s="26">
        <v>10</v>
      </c>
      <c r="I45" s="36"/>
      <c r="J45" s="5"/>
    </row>
    <row r="46" spans="1:10" s="6" customFormat="1" ht="144" x14ac:dyDescent="0.3">
      <c r="A46" s="33">
        <v>2.8</v>
      </c>
      <c r="B46" s="46" t="s">
        <v>240</v>
      </c>
      <c r="C46" s="249" t="s">
        <v>241</v>
      </c>
      <c r="D46" s="114"/>
      <c r="E46" s="114"/>
      <c r="F46" s="29"/>
      <c r="G46" s="287" t="s">
        <v>242</v>
      </c>
      <c r="H46" s="142">
        <v>8</v>
      </c>
      <c r="I46" s="290"/>
      <c r="J46" s="5"/>
    </row>
    <row r="47" spans="1:10" s="6" customFormat="1" ht="28.8" x14ac:dyDescent="0.3">
      <c r="A47" s="33" t="s">
        <v>102</v>
      </c>
      <c r="B47" s="46" t="s">
        <v>103</v>
      </c>
      <c r="C47" s="250"/>
      <c r="D47" s="115"/>
      <c r="E47" s="115"/>
      <c r="F47" s="29" t="s">
        <v>104</v>
      </c>
      <c r="G47" s="288"/>
      <c r="H47" s="248"/>
      <c r="I47" s="291"/>
      <c r="J47" s="5"/>
    </row>
    <row r="48" spans="1:10" ht="43.2" x14ac:dyDescent="0.3">
      <c r="A48" s="33" t="s">
        <v>105</v>
      </c>
      <c r="B48" s="46" t="s">
        <v>106</v>
      </c>
      <c r="C48" s="250"/>
      <c r="D48" s="115"/>
      <c r="E48" s="115"/>
      <c r="F48" s="29" t="s">
        <v>104</v>
      </c>
      <c r="G48" s="288"/>
      <c r="H48" s="248"/>
      <c r="I48" s="291"/>
    </row>
    <row r="49" spans="1:10" ht="43.2" x14ac:dyDescent="0.3">
      <c r="A49" s="33" t="s">
        <v>107</v>
      </c>
      <c r="B49" s="46" t="s">
        <v>108</v>
      </c>
      <c r="C49" s="250"/>
      <c r="D49" s="115"/>
      <c r="E49" s="115"/>
      <c r="F49" s="29" t="s">
        <v>104</v>
      </c>
      <c r="G49" s="288"/>
      <c r="H49" s="248"/>
      <c r="I49" s="291"/>
    </row>
    <row r="50" spans="1:10" ht="72" x14ac:dyDescent="0.3">
      <c r="A50" s="33" t="s">
        <v>109</v>
      </c>
      <c r="B50" s="46" t="s">
        <v>110</v>
      </c>
      <c r="C50" s="251"/>
      <c r="D50" s="116"/>
      <c r="E50" s="116"/>
      <c r="F50" s="29" t="s">
        <v>104</v>
      </c>
      <c r="G50" s="289"/>
      <c r="H50" s="143"/>
      <c r="I50" s="292"/>
    </row>
    <row r="51" spans="1:10" x14ac:dyDescent="0.3">
      <c r="A51" s="49"/>
      <c r="B51" s="50"/>
      <c r="C51" s="50"/>
      <c r="D51" s="50"/>
      <c r="E51" s="50"/>
      <c r="F51" s="50"/>
      <c r="G51" s="51" t="s">
        <v>111</v>
      </c>
      <c r="H51" s="38">
        <f>SUM(H29:H50)</f>
        <v>57</v>
      </c>
      <c r="I51" s="39">
        <f>SUM(I29:I50)</f>
        <v>0</v>
      </c>
    </row>
    <row r="52" spans="1:10" s="6" customFormat="1" x14ac:dyDescent="0.3">
      <c r="A52" s="278" t="s">
        <v>30</v>
      </c>
      <c r="B52" s="279"/>
      <c r="C52" s="279"/>
      <c r="D52" s="279"/>
      <c r="E52" s="279"/>
      <c r="F52" s="279"/>
      <c r="G52" s="279"/>
      <c r="H52" s="279"/>
      <c r="I52" s="280"/>
      <c r="J52" s="5"/>
    </row>
    <row r="53" spans="1:10" ht="302.39999999999998" x14ac:dyDescent="0.3">
      <c r="A53" s="33">
        <v>3.1</v>
      </c>
      <c r="B53" s="48" t="s">
        <v>243</v>
      </c>
      <c r="C53" s="44" t="s">
        <v>244</v>
      </c>
      <c r="D53" s="44"/>
      <c r="E53" s="44"/>
      <c r="F53" s="34"/>
      <c r="G53" s="42" t="s">
        <v>245</v>
      </c>
      <c r="H53" s="26">
        <v>5</v>
      </c>
      <c r="I53" s="36"/>
    </row>
    <row r="54" spans="1:10" ht="115.2" x14ac:dyDescent="0.3">
      <c r="A54" s="33" t="s">
        <v>166</v>
      </c>
      <c r="B54" s="41" t="s">
        <v>246</v>
      </c>
      <c r="C54" s="44" t="s">
        <v>247</v>
      </c>
      <c r="D54" s="44"/>
      <c r="E54" s="44"/>
      <c r="F54" s="34"/>
      <c r="G54" s="42" t="s">
        <v>245</v>
      </c>
      <c r="H54" s="26">
        <v>5</v>
      </c>
      <c r="I54" s="36"/>
    </row>
    <row r="55" spans="1:10" s="6" customFormat="1" ht="115.2" x14ac:dyDescent="0.3">
      <c r="A55" s="33">
        <v>3.2</v>
      </c>
      <c r="B55" s="48" t="s">
        <v>248</v>
      </c>
      <c r="C55" s="44" t="s">
        <v>249</v>
      </c>
      <c r="D55" s="44"/>
      <c r="E55" s="44"/>
      <c r="F55" s="34"/>
      <c r="G55" s="42" t="s">
        <v>250</v>
      </c>
      <c r="H55" s="26">
        <v>0</v>
      </c>
      <c r="I55" s="36"/>
      <c r="J55" s="5"/>
    </row>
    <row r="56" spans="1:10" ht="86.4" x14ac:dyDescent="0.3">
      <c r="A56" s="33">
        <v>3.3</v>
      </c>
      <c r="B56" s="48" t="s">
        <v>251</v>
      </c>
      <c r="C56" s="44" t="s">
        <v>252</v>
      </c>
      <c r="D56" s="44"/>
      <c r="E56" s="44"/>
      <c r="F56" s="34"/>
      <c r="G56" s="42" t="s">
        <v>253</v>
      </c>
      <c r="H56" s="26">
        <v>5</v>
      </c>
      <c r="I56" s="36"/>
    </row>
    <row r="57" spans="1:10" ht="144" x14ac:dyDescent="0.3">
      <c r="A57" s="23">
        <v>3.4</v>
      </c>
      <c r="B57" s="41" t="s">
        <v>254</v>
      </c>
      <c r="C57" s="44" t="s">
        <v>255</v>
      </c>
      <c r="D57" s="44"/>
      <c r="E57" s="44"/>
      <c r="F57" s="29"/>
      <c r="G57" s="45" t="s">
        <v>256</v>
      </c>
      <c r="H57" s="26">
        <v>0</v>
      </c>
      <c r="I57" s="27"/>
    </row>
    <row r="58" spans="1:10" ht="115.2" x14ac:dyDescent="0.3">
      <c r="A58" s="23">
        <v>3.5</v>
      </c>
      <c r="B58" s="48" t="s">
        <v>257</v>
      </c>
      <c r="C58" s="44" t="s">
        <v>258</v>
      </c>
      <c r="D58" s="44"/>
      <c r="E58" s="44"/>
      <c r="F58" s="29"/>
      <c r="G58" s="47" t="s">
        <v>259</v>
      </c>
      <c r="H58" s="26">
        <v>0</v>
      </c>
      <c r="I58" s="27"/>
    </row>
    <row r="59" spans="1:10" x14ac:dyDescent="0.3">
      <c r="A59" s="49"/>
      <c r="B59" s="50"/>
      <c r="C59" s="50"/>
      <c r="D59" s="50"/>
      <c r="E59" s="50"/>
      <c r="F59" s="50"/>
      <c r="G59" s="51" t="s">
        <v>136</v>
      </c>
      <c r="H59" s="38">
        <f>SUM(H53:H58)</f>
        <v>15</v>
      </c>
      <c r="I59" s="39">
        <f>SUM(I42:I57)</f>
        <v>0</v>
      </c>
    </row>
  </sheetData>
  <mergeCells count="42">
    <mergeCell ref="A39:A43"/>
    <mergeCell ref="G4:H4"/>
    <mergeCell ref="D38:E38"/>
    <mergeCell ref="D37:E37"/>
    <mergeCell ref="B39:B43"/>
    <mergeCell ref="G39:G43"/>
    <mergeCell ref="F39:F43"/>
    <mergeCell ref="H39:H43"/>
    <mergeCell ref="C6:G6"/>
    <mergeCell ref="C13:I13"/>
    <mergeCell ref="C14:I14"/>
    <mergeCell ref="C15:I15"/>
    <mergeCell ref="C16:I16"/>
    <mergeCell ref="A5:B5"/>
    <mergeCell ref="C5:I5"/>
    <mergeCell ref="D4:E4"/>
    <mergeCell ref="C39:C43"/>
    <mergeCell ref="H29:H31"/>
    <mergeCell ref="I29:I31"/>
    <mergeCell ref="F29:F31"/>
    <mergeCell ref="F32:F36"/>
    <mergeCell ref="A52:I52"/>
    <mergeCell ref="B29:B31"/>
    <mergeCell ref="A29:A31"/>
    <mergeCell ref="C29:C31"/>
    <mergeCell ref="G29:G31"/>
    <mergeCell ref="A32:A36"/>
    <mergeCell ref="B32:B36"/>
    <mergeCell ref="C32:C36"/>
    <mergeCell ref="G32:G36"/>
    <mergeCell ref="H32:H36"/>
    <mergeCell ref="C46:C50"/>
    <mergeCell ref="G46:G50"/>
    <mergeCell ref="H46:H50"/>
    <mergeCell ref="I46:I50"/>
    <mergeCell ref="I32:I36"/>
    <mergeCell ref="I39:I43"/>
    <mergeCell ref="A1:I1"/>
    <mergeCell ref="A2:B2"/>
    <mergeCell ref="C2:I2"/>
    <mergeCell ref="A3:B3"/>
    <mergeCell ref="C3:I3"/>
  </mergeCells>
  <dataValidations count="19">
    <dataValidation type="list" allowBlank="1" showInputMessage="1" showErrorMessage="1" sqref="I32" xr:uid="{00000000-0002-0000-0300-000000000000}">
      <formula1>"9, 6, 0"</formula1>
    </dataValidation>
    <dataValidation type="list" allowBlank="1" showInputMessage="1" showErrorMessage="1" sqref="I46:I50" xr:uid="{00000000-0002-0000-0300-000001000000}">
      <formula1>"8, 0"</formula1>
    </dataValidation>
    <dataValidation type="list" allowBlank="1" showInputMessage="1" showErrorMessage="1" sqref="I45" xr:uid="{00000000-0002-0000-0300-000002000000}">
      <formula1>"10, 0"</formula1>
    </dataValidation>
    <dataValidation type="list" allowBlank="1" showInputMessage="1" showErrorMessage="1" sqref="I38:I39" xr:uid="{00000000-0002-0000-0300-000003000000}">
      <formula1>"6, 4, 2"</formula1>
    </dataValidation>
    <dataValidation type="list" allowBlank="1" showInputMessage="1" showErrorMessage="1" sqref="I29:I31" xr:uid="{00000000-0002-0000-0300-000004000000}">
      <formula1>"9, 6, 3 "</formula1>
    </dataValidation>
    <dataValidation type="list" allowBlank="1" showInputMessage="1" showErrorMessage="1" sqref="I26" xr:uid="{00000000-0002-0000-0300-000005000000}">
      <formula1>"3,2,1, N/A"</formula1>
    </dataValidation>
    <dataValidation type="list" allowBlank="1" showInputMessage="1" showErrorMessage="1" sqref="I25" xr:uid="{00000000-0002-0000-0300-000006000000}">
      <formula1>"2,0 "</formula1>
    </dataValidation>
    <dataValidation type="list" allowBlank="1" showInputMessage="1" showErrorMessage="1" sqref="I24" xr:uid="{00000000-0002-0000-0300-000007000000}">
      <formula1>"2, 0"</formula1>
    </dataValidation>
    <dataValidation type="list" allowBlank="1" showInputMessage="1" showErrorMessage="1" sqref="I23" xr:uid="{00000000-0002-0000-0300-000008000000}">
      <formula1>"2,0"</formula1>
    </dataValidation>
    <dataValidation type="list" allowBlank="1" showInputMessage="1" showErrorMessage="1" sqref="I22" xr:uid="{00000000-0002-0000-0300-000009000000}">
      <formula1>"5,0"</formula1>
    </dataValidation>
    <dataValidation type="list" allowBlank="1" showInputMessage="1" showErrorMessage="1" sqref="I21" xr:uid="{00000000-0002-0000-0300-00000A000000}">
      <formula1>"3, 0, N/A"</formula1>
    </dataValidation>
    <dataValidation type="list" allowBlank="1" showInputMessage="1" showErrorMessage="1" sqref="I20" xr:uid="{00000000-0002-0000-0300-00000B000000}">
      <formula1>"5, 3, 0"</formula1>
    </dataValidation>
    <dataValidation type="list" allowBlank="1" showInputMessage="1" showErrorMessage="1" sqref="I44" xr:uid="{00000000-0002-0000-0300-00000C000000}">
      <formula1>"0,-3 ,-5"</formula1>
    </dataValidation>
    <dataValidation type="list" allowBlank="1" showInputMessage="1" showErrorMessage="1" sqref="I55" xr:uid="{00000000-0002-0000-0300-00000D000000}">
      <formula1>"0,-10"</formula1>
    </dataValidation>
    <dataValidation type="list" allowBlank="1" showInputMessage="1" showErrorMessage="1" sqref="I57" xr:uid="{00000000-0002-0000-0300-00000E000000}">
      <formula1>"0, -6"</formula1>
    </dataValidation>
    <dataValidation type="list" operator="lessThan" allowBlank="1" showInputMessage="1" showErrorMessage="1" sqref="I58" xr:uid="{00000000-0002-0000-0300-00000F000000}">
      <formula1>"0, -5, -10, -15, -20"</formula1>
    </dataValidation>
    <dataValidation type="list" allowBlank="1" showInputMessage="1" showErrorMessage="1" sqref="C4" xr:uid="{00000000-0002-0000-0300-000010000000}">
      <formula1>"RRH, PSH- Rental Assistance, PSH-Leasing"</formula1>
    </dataValidation>
    <dataValidation type="list" allowBlank="1" showInputMessage="1" showErrorMessage="1" sqref="F4" xr:uid="{00000000-0002-0000-0300-000011000000}">
      <formula1>"1, 2, 3, 4"</formula1>
    </dataValidation>
    <dataValidation type="list" allowBlank="1" showInputMessage="1" showErrorMessage="1" sqref="I37" xr:uid="{00000000-0002-0000-0300-000012000000}">
      <formula1>"9,6,3"</formula1>
    </dataValidation>
  </dataValidation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814f001-bbf0-4401-819b-953b96ca858d" xsi:nil="true"/>
    <lcf76f155ced4ddcb4097134ff3c332f xmlns="487cdcd1-ee83-4361-ad72-b1762b563e76">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1EB5FD7BBBC9C4491FC25F5D57325FC" ma:contentTypeVersion="21" ma:contentTypeDescription="Create a new document." ma:contentTypeScope="" ma:versionID="ec44c2a8b13e96cfc8b01f4d16d7334c">
  <xsd:schema xmlns:xsd="http://www.w3.org/2001/XMLSchema" xmlns:xs="http://www.w3.org/2001/XMLSchema" xmlns:p="http://schemas.microsoft.com/office/2006/metadata/properties" xmlns:ns1="http://schemas.microsoft.com/sharepoint/v3" xmlns:ns2="487cdcd1-ee83-4361-ad72-b1762b563e76" xmlns:ns3="1814f001-bbf0-4401-819b-953b96ca858d" targetNamespace="http://schemas.microsoft.com/office/2006/metadata/properties" ma:root="true" ma:fieldsID="5152dd33d613d0dd33901ce234901c72" ns1:_="" ns2:_="" ns3:_="">
    <xsd:import namespace="http://schemas.microsoft.com/sharepoint/v3"/>
    <xsd:import namespace="487cdcd1-ee83-4361-ad72-b1762b563e76"/>
    <xsd:import namespace="1814f001-bbf0-4401-819b-953b96ca858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87cdcd1-ee83-4361-ad72-b1762b563e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d4749c4-48c0-447d-9498-dfa66545b54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BillingMetadata" ma:index="28"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814f001-bbf0-4401-819b-953b96ca858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6d07e4a-c1ea-4cad-95dd-2e2bfd5bdfc5}" ma:internalName="TaxCatchAll" ma:showField="CatchAllData" ma:web="1814f001-bbf0-4401-819b-953b96ca858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FAE382A-2B02-4C25-991D-B25B91B4B376}">
  <ds:schemaRefs>
    <ds:schemaRef ds:uri="http://schemas.microsoft.com/office/2006/metadata/properties"/>
    <ds:schemaRef ds:uri="http://schemas.microsoft.com/office/infopath/2007/PartnerControls"/>
    <ds:schemaRef ds:uri="1814f001-bbf0-4401-819b-953b96ca858d"/>
    <ds:schemaRef ds:uri="487cdcd1-ee83-4361-ad72-b1762b563e76"/>
    <ds:schemaRef ds:uri="http://schemas.microsoft.com/sharepoint/v3"/>
  </ds:schemaRefs>
</ds:datastoreItem>
</file>

<file path=customXml/itemProps2.xml><?xml version="1.0" encoding="utf-8"?>
<ds:datastoreItem xmlns:ds="http://schemas.openxmlformats.org/officeDocument/2006/customXml" ds:itemID="{61052683-CA82-4368-91F6-B5AA68742555}">
  <ds:schemaRefs>
    <ds:schemaRef ds:uri="http://schemas.microsoft.com/sharepoint/v3/contenttype/forms"/>
  </ds:schemaRefs>
</ds:datastoreItem>
</file>

<file path=customXml/itemProps3.xml><?xml version="1.0" encoding="utf-8"?>
<ds:datastoreItem xmlns:ds="http://schemas.openxmlformats.org/officeDocument/2006/customXml" ds:itemID="{E884A630-8B39-46B7-94D9-129EB75CE6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87cdcd1-ee83-4361-ad72-b1762b563e76"/>
    <ds:schemaRef ds:uri="1814f001-bbf0-4401-819b-953b96ca858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Instructions</vt:lpstr>
      <vt:lpstr>PSH Project</vt:lpstr>
      <vt:lpstr>RRH Project</vt:lpstr>
      <vt:lpstr>1ST Year Projects </vt:lpstr>
      <vt:lpstr>Instructions!Print_Area</vt:lpstr>
      <vt:lpstr>'PSH Project'!Print_Area</vt:lpstr>
      <vt:lpstr>'RRH Project'!Print_Area</vt:lpstr>
      <vt:lpstr>'PSH Project'!Print_Titles</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Kariem Ali</dc:creator>
  <cp:keywords/>
  <dc:description/>
  <cp:lastModifiedBy>Cari Moyer</cp:lastModifiedBy>
  <cp:revision/>
  <dcterms:created xsi:type="dcterms:W3CDTF">2017-07-23T21:20:31Z</dcterms:created>
  <dcterms:modified xsi:type="dcterms:W3CDTF">2025-04-16T17:31:00Z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0x01010071EB5FD7BBBC9C4491FC25F5D57325FC</vt:lpwstr>
  </property>
  <property fmtid="{D5CDD505-2E9C-101B-9397-08002B2CF9AE}" pid="3" name="Order">
    <vt:r8>6030800</vt:r8>
  </property>
  <property fmtid="{D5CDD505-2E9C-101B-9397-08002B2CF9AE}" pid="4" name="MediaServiceImageTags">
    <vt:lpwstr/>
  </property>
</Properties>
</file>